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nda\Desktop\Мои документы\2022, Банк, касса, Зплата\Касса, банк, фин.отчет_2022\Фин.отчет_сайт_2022\"/>
    </mc:Choice>
  </mc:AlternateContent>
  <xr:revisionPtr revIDLastSave="0" documentId="13_ncr:1_{1097F1FE-22E6-45A4-B8A7-BD1B972196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рт 2022" sheetId="4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2" i="48" l="1"/>
  <c r="C250" i="48"/>
  <c r="C239" i="48"/>
  <c r="C233" i="48"/>
  <c r="C227" i="48"/>
  <c r="C217" i="48"/>
  <c r="C216" i="48"/>
  <c r="C215" i="48"/>
  <c r="C206" i="48"/>
  <c r="C205" i="48"/>
  <c r="C204" i="48"/>
  <c r="C201" i="48"/>
  <c r="C198" i="48"/>
  <c r="C191" i="48"/>
  <c r="C160" i="48"/>
  <c r="C153" i="48"/>
  <c r="C148" i="48"/>
  <c r="C145" i="48"/>
  <c r="C142" i="48"/>
  <c r="C138" i="48"/>
  <c r="C135" i="48"/>
  <c r="C134" i="48"/>
  <c r="C122" i="48" l="1"/>
  <c r="C43" i="48"/>
  <c r="C38" i="48" l="1"/>
  <c r="C128" i="48" l="1"/>
  <c r="C116" i="48"/>
  <c r="C107" i="48"/>
  <c r="C99" i="48"/>
  <c r="C90" i="48"/>
  <c r="C84" i="48"/>
  <c r="C78" i="48"/>
  <c r="C72" i="48"/>
  <c r="C61" i="48"/>
  <c r="C49" i="48"/>
  <c r="C44" i="48"/>
  <c r="C39" i="48"/>
  <c r="C33" i="48"/>
  <c r="C25" i="48"/>
  <c r="C5" i="48"/>
  <c r="C3" i="48" s="1"/>
  <c r="C130" i="48" l="1"/>
</calcChain>
</file>

<file path=xl/sharedStrings.xml><?xml version="1.0" encoding="utf-8"?>
<sst xmlns="http://schemas.openxmlformats.org/spreadsheetml/2006/main" count="533" uniqueCount="223">
  <si>
    <t>Итого:</t>
  </si>
  <si>
    <t>№</t>
  </si>
  <si>
    <t>Наименование</t>
  </si>
  <si>
    <t>Стоимость</t>
  </si>
  <si>
    <t>Итого расход за месяц:</t>
  </si>
  <si>
    <t>руб.</t>
  </si>
  <si>
    <t>расходный материал для занятия с арт-терапевтом</t>
  </si>
  <si>
    <t>телефонные платежи</t>
  </si>
  <si>
    <t>оплата труда</t>
  </si>
  <si>
    <t xml:space="preserve">налоги и взносы </t>
  </si>
  <si>
    <t>налоги и взносы</t>
  </si>
  <si>
    <t>Итого по благотворительным пожертвованиям:</t>
  </si>
  <si>
    <t>услуги банка</t>
  </si>
  <si>
    <t>Поступило средств:</t>
  </si>
  <si>
    <t>НАДЕЕМСЯ НА ДАЛЬНЕЙШЕЕ СОТРУДНИЧЕСТВО!</t>
  </si>
  <si>
    <t xml:space="preserve">Большое спасибо за участие: </t>
  </si>
  <si>
    <t>Поступления на расчётный счёт</t>
  </si>
  <si>
    <t>оплата за белковое питание</t>
  </si>
  <si>
    <t>частные пожертвования от физических лиц</t>
  </si>
  <si>
    <t>пожертвования от юридических лиц</t>
  </si>
  <si>
    <t>Расход денежных средств:</t>
  </si>
  <si>
    <t>Расход на уставную деятельность:</t>
  </si>
  <si>
    <t>оплата бензина за  месяц</t>
  </si>
  <si>
    <t>оплата за информационные услуги Консультант</t>
  </si>
  <si>
    <t>содержание вычислительной и копировальной техники</t>
  </si>
  <si>
    <t>оплата за канцелярские товары</t>
  </si>
  <si>
    <t xml:space="preserve"> коммунальные услуги </t>
  </si>
  <si>
    <t>оплата услуг ПэйОнлайн</t>
  </si>
  <si>
    <t>оплата за проведение занятий по адаптивной физкультуре</t>
  </si>
  <si>
    <t>СМС-пожертвования</t>
  </si>
  <si>
    <t>2. Приобетения в игровую комнату реабилитационного центра:</t>
  </si>
  <si>
    <t>оплата за ремонт автомобиля</t>
  </si>
  <si>
    <t>ООО "Сибирь-Форум"</t>
  </si>
  <si>
    <t>ИП Базанова Ирина Николаевна</t>
  </si>
  <si>
    <t>ИП Фомичев Алексей Евгеньевич</t>
  </si>
  <si>
    <t>ИП Суворов Александр Валерьевич</t>
  </si>
  <si>
    <t>ИП Важенин Александр Петрович</t>
  </si>
  <si>
    <t>ИП Важенина Юлия Сергеевна</t>
  </si>
  <si>
    <t>оплата за расходный материал для работы психолога</t>
  </si>
  <si>
    <t>оплата за право использования ПО Unisender</t>
  </si>
  <si>
    <t>оплата за доработку и обслуживание сайта</t>
  </si>
  <si>
    <t>ООО МКК "СмАл"</t>
  </si>
  <si>
    <t>ООО "Ключевая вода"</t>
  </si>
  <si>
    <t>ООО "Среда"</t>
  </si>
  <si>
    <t>ИП Солдатова Татьяна Викторовна</t>
  </si>
  <si>
    <t>ООО "Печной дом"</t>
  </si>
  <si>
    <t>ООО Инжиниринговый центр КАБЕЛЬ-АВТОМАТИКС</t>
  </si>
  <si>
    <t>Средства по уходу, хозтовары</t>
  </si>
  <si>
    <t>оплата услуг аудитора</t>
  </si>
  <si>
    <t>ОАО "Томское пиво"</t>
  </si>
  <si>
    <t>ИП Беляева Галина Викторовна</t>
  </si>
  <si>
    <t>ИП Базанов Евгений Владимирович</t>
  </si>
  <si>
    <t>оплата за проведение занятий по адаптивной физкультуре (софинансирование)</t>
  </si>
  <si>
    <t>средство по уходу, вода</t>
  </si>
  <si>
    <t>оплата труда (софинасирование)</t>
  </si>
  <si>
    <t>налоги и взносы (софинансирование)</t>
  </si>
  <si>
    <t>ООО "БАЗЭКСПРЕСС"</t>
  </si>
  <si>
    <t>ООО "Маяк"</t>
  </si>
  <si>
    <t>Большое спасибо тем, кто лично приносил деньги в офис фонда в кубы для пожертвований</t>
  </si>
  <si>
    <t>Сагеев Захар</t>
  </si>
  <si>
    <t>ООО "АРВЬЮ"</t>
  </si>
  <si>
    <t>Аболенцева Алена</t>
  </si>
  <si>
    <t xml:space="preserve">Оплата за технический мониторинг и эксплуатационно - техническое обслуживание </t>
  </si>
  <si>
    <t>Оплата расходов к юбилею Фонда</t>
  </si>
  <si>
    <t>сотрудники ТТЖТ-филиал СГУПС</t>
  </si>
  <si>
    <t>сотрудники МБОУ СОШ № 89</t>
  </si>
  <si>
    <t xml:space="preserve">1. Помощь гематологическому блоку ОКБ: </t>
  </si>
  <si>
    <t xml:space="preserve">Средства по уходу </t>
  </si>
  <si>
    <t>СМС - пожертвования</t>
  </si>
  <si>
    <t>Токарева Милана</t>
  </si>
  <si>
    <t>Сычев Даниил</t>
  </si>
  <si>
    <t>Шнитко Вячеслав</t>
  </si>
  <si>
    <t>Федотов Григорий</t>
  </si>
  <si>
    <t>Молчанов Артем</t>
  </si>
  <si>
    <t>Беляева Калерия</t>
  </si>
  <si>
    <t>Анохина Карина</t>
  </si>
  <si>
    <t>Книги, методическая литература</t>
  </si>
  <si>
    <t>Иванов</t>
  </si>
  <si>
    <t>ООО "ГАЗПРОМНЕФТЬ-ХАНТОС"</t>
  </si>
  <si>
    <t>ООО "Фортуна"</t>
  </si>
  <si>
    <t>ООО "ВЫМПЕЛ"</t>
  </si>
  <si>
    <t>ИП Арсланов Самат Салихович</t>
  </si>
  <si>
    <t>Фонд поддержки социальных инициатив "Родные города"</t>
  </si>
  <si>
    <t>ООО "Газпромнефть НТЦ"</t>
  </si>
  <si>
    <t>Отчёт - март 2022</t>
  </si>
  <si>
    <t>3.  Для занятий с детьми и родителями:</t>
  </si>
  <si>
    <t>4. Телефонные платежи:</t>
  </si>
  <si>
    <t>5. Ремонт,  содержание и оборудование  помещения под детский реабилитационный центр "Алёнка":</t>
  </si>
  <si>
    <t>6. Для административно-хозяйственной деятельности:</t>
  </si>
  <si>
    <t>7. Оплата труда штатных сотрудников:</t>
  </si>
  <si>
    <t>8. Расход по гранту БФ Владимира Потанина</t>
  </si>
  <si>
    <t>9. Расход по проекту "Лечебный смех":</t>
  </si>
  <si>
    <t>10. Расход по проекту  "УдАленка":</t>
  </si>
  <si>
    <t>11. Расход по проекту  "Жизненный маршрут":</t>
  </si>
  <si>
    <t>12. Расход по проекту  "Времена года":</t>
  </si>
  <si>
    <t>13. Расход по проекту  "Формула хороших игр продолжение":</t>
  </si>
  <si>
    <t>14.  Иные расходы:</t>
  </si>
  <si>
    <t>Мероприятия для родителей (проведение праздника для родителей)</t>
  </si>
  <si>
    <t xml:space="preserve"> Александр Анатольевич</t>
  </si>
  <si>
    <t xml:space="preserve"> Алексей Владиславович</t>
  </si>
  <si>
    <t xml:space="preserve"> Игорь Александрович</t>
  </si>
  <si>
    <t xml:space="preserve"> Марина Викторовна</t>
  </si>
  <si>
    <t xml:space="preserve"> Наталья Александровна</t>
  </si>
  <si>
    <t xml:space="preserve"> Варвара Юрьевна</t>
  </si>
  <si>
    <t xml:space="preserve"> Николай Николаевич</t>
  </si>
  <si>
    <t xml:space="preserve"> Михаил Николаевич</t>
  </si>
  <si>
    <t xml:space="preserve"> Ирина Валентиновна</t>
  </si>
  <si>
    <t xml:space="preserve"> Альберт Фаилович</t>
  </si>
  <si>
    <t xml:space="preserve"> Татьяна Юрьевна</t>
  </si>
  <si>
    <t xml:space="preserve"> Инна Николаевна</t>
  </si>
  <si>
    <t xml:space="preserve"> Евгения Сергеевна</t>
  </si>
  <si>
    <t xml:space="preserve"> Анна Васильевна</t>
  </si>
  <si>
    <t xml:space="preserve"> Юрий Сергеевич </t>
  </si>
  <si>
    <t xml:space="preserve"> Анастасия Александровна</t>
  </si>
  <si>
    <t xml:space="preserve"> Александр Григорьевич</t>
  </si>
  <si>
    <t xml:space="preserve"> Людмила Федоровна</t>
  </si>
  <si>
    <t xml:space="preserve"> Галина Николаевна</t>
  </si>
  <si>
    <t xml:space="preserve"> Татьяна Александровна</t>
  </si>
  <si>
    <t xml:space="preserve"> Ольга Васильевна</t>
  </si>
  <si>
    <t xml:space="preserve"> Александра Александровна</t>
  </si>
  <si>
    <t xml:space="preserve"> Елена Викторовна</t>
  </si>
  <si>
    <t xml:space="preserve"> Екатерина Николаевна</t>
  </si>
  <si>
    <t xml:space="preserve"> Надежда Андреевна</t>
  </si>
  <si>
    <t xml:space="preserve"> Анна Николаевна</t>
  </si>
  <si>
    <t xml:space="preserve"> Лариса Петровна</t>
  </si>
  <si>
    <t xml:space="preserve"> Светлана Викторовна</t>
  </si>
  <si>
    <t xml:space="preserve"> Мария Николаевна</t>
  </si>
  <si>
    <t xml:space="preserve"> Михаил Вадимович</t>
  </si>
  <si>
    <t xml:space="preserve"> Владимир Иннокеньевич</t>
  </si>
  <si>
    <t xml:space="preserve"> Владислав Геннадьевич</t>
  </si>
  <si>
    <t xml:space="preserve"> Иван Николаевич</t>
  </si>
  <si>
    <t xml:space="preserve"> Елена Николаевна</t>
  </si>
  <si>
    <t xml:space="preserve"> Максим Маратович</t>
  </si>
  <si>
    <t xml:space="preserve"> Надежда Петровна</t>
  </si>
  <si>
    <t xml:space="preserve"> Наталья Николаевна</t>
  </si>
  <si>
    <t xml:space="preserve"> Юрий Анатольевич</t>
  </si>
  <si>
    <t xml:space="preserve"> Ольга Александровна</t>
  </si>
  <si>
    <t xml:space="preserve"> Ольга Сергеевна</t>
  </si>
  <si>
    <t xml:space="preserve"> Ольга Викторовна</t>
  </si>
  <si>
    <t xml:space="preserve"> Олег Петрович</t>
  </si>
  <si>
    <t xml:space="preserve"> Жанна Борисовна</t>
  </si>
  <si>
    <t xml:space="preserve"> Екатерина Сергеевна</t>
  </si>
  <si>
    <t xml:space="preserve"> Дмитрий Юрьевич</t>
  </si>
  <si>
    <t xml:space="preserve"> Татьяна Тихоновна</t>
  </si>
  <si>
    <t xml:space="preserve"> Светлана Борисовна</t>
  </si>
  <si>
    <t xml:space="preserve"> Валентина Леонидовна</t>
  </si>
  <si>
    <t xml:space="preserve"> Елена Андреевна</t>
  </si>
  <si>
    <t xml:space="preserve"> Анна Александровна</t>
  </si>
  <si>
    <t xml:space="preserve"> Светлана Юрьевна</t>
  </si>
  <si>
    <t xml:space="preserve"> Марат Рафикович</t>
  </si>
  <si>
    <t xml:space="preserve"> Ирина Васильевна</t>
  </si>
  <si>
    <t xml:space="preserve"> Мария Сергеевна</t>
  </si>
  <si>
    <t xml:space="preserve"> Ольга Дмитриевна</t>
  </si>
  <si>
    <t xml:space="preserve"> Кристина Сергеевна</t>
  </si>
  <si>
    <t xml:space="preserve"> Ольга Павловна</t>
  </si>
  <si>
    <t xml:space="preserve"> Мунира Минировна</t>
  </si>
  <si>
    <t xml:space="preserve"> Мария Александровна</t>
  </si>
  <si>
    <t xml:space="preserve"> Михаил Владимирович</t>
  </si>
  <si>
    <t xml:space="preserve"> Ирина Юрьевна</t>
  </si>
  <si>
    <t xml:space="preserve"> Евгений Юрьевич</t>
  </si>
  <si>
    <t xml:space="preserve"> Наталья Владимировна</t>
  </si>
  <si>
    <t xml:space="preserve"> Ольга Геннадьевна</t>
  </si>
  <si>
    <t xml:space="preserve"> Лидия Владимировна</t>
  </si>
  <si>
    <t xml:space="preserve"> Ольга Михайловна</t>
  </si>
  <si>
    <t xml:space="preserve"> Елена Матвеевна</t>
  </si>
  <si>
    <t xml:space="preserve"> Екатерина Владимировна</t>
  </si>
  <si>
    <t xml:space="preserve"> Павел Витальевич</t>
  </si>
  <si>
    <t xml:space="preserve"> Татьяна Валерьевна</t>
  </si>
  <si>
    <t xml:space="preserve"> Анна Олеговна</t>
  </si>
  <si>
    <t xml:space="preserve"> Мария Евгеньевна</t>
  </si>
  <si>
    <t xml:space="preserve"> Елена Валерьевна</t>
  </si>
  <si>
    <t xml:space="preserve"> Светлана Геннадьевна</t>
  </si>
  <si>
    <t xml:space="preserve"> Юрий Олегович</t>
  </si>
  <si>
    <t xml:space="preserve"> Станислав Евгеньевич</t>
  </si>
  <si>
    <t xml:space="preserve"> Полина Алексеевна</t>
  </si>
  <si>
    <t xml:space="preserve"> Вячеслав Бадмаевич</t>
  </si>
  <si>
    <t xml:space="preserve"> Надежда Николаевна</t>
  </si>
  <si>
    <t xml:space="preserve"> Анастасия Анатольевна</t>
  </si>
  <si>
    <t xml:space="preserve"> Надежда Владимировна</t>
  </si>
  <si>
    <t xml:space="preserve"> Елена Анатольевна</t>
  </si>
  <si>
    <t xml:space="preserve"> Анна Анатольевна</t>
  </si>
  <si>
    <t xml:space="preserve"> Елена Густавовна</t>
  </si>
  <si>
    <t xml:space="preserve"> Марина Николаевна</t>
  </si>
  <si>
    <t xml:space="preserve"> Галина Семеновна</t>
  </si>
  <si>
    <t xml:space="preserve"> Лариса Викторовна</t>
  </si>
  <si>
    <t xml:space="preserve"> Константин Степанович</t>
  </si>
  <si>
    <t xml:space="preserve"> Елена Борисовна</t>
  </si>
  <si>
    <t xml:space="preserve"> Олеся Васильевна</t>
  </si>
  <si>
    <t xml:space="preserve"> Ольга Николаевна</t>
  </si>
  <si>
    <t xml:space="preserve"> Надежда Викторовна</t>
  </si>
  <si>
    <t xml:space="preserve"> Лилифа Анверовна</t>
  </si>
  <si>
    <t xml:space="preserve"> Владимир Ильич</t>
  </si>
  <si>
    <t xml:space="preserve"> Екатерина Александровна</t>
  </si>
  <si>
    <t xml:space="preserve"> Александр Александрович</t>
  </si>
  <si>
    <t xml:space="preserve"> Оксана Валериевна</t>
  </si>
  <si>
    <t xml:space="preserve"> Елена Михайловна</t>
  </si>
  <si>
    <t xml:space="preserve"> Анна Евгеньевна</t>
  </si>
  <si>
    <t xml:space="preserve"> Людмила Андреевна</t>
  </si>
  <si>
    <t xml:space="preserve"> Екатерина Павловна</t>
  </si>
  <si>
    <t xml:space="preserve"> Александр Владимирович</t>
  </si>
  <si>
    <t xml:space="preserve"> Вера Александровна</t>
  </si>
  <si>
    <t xml:space="preserve"> Галина Васильевна</t>
  </si>
  <si>
    <t xml:space="preserve"> Алексей Сергеевич</t>
  </si>
  <si>
    <t xml:space="preserve"> Виталий Викторович</t>
  </si>
  <si>
    <t xml:space="preserve"> Сергей Борисович</t>
  </si>
  <si>
    <t xml:space="preserve"> Екатерина Юрьевна</t>
  </si>
  <si>
    <t xml:space="preserve"> Алексей Олегович</t>
  </si>
  <si>
    <t xml:space="preserve"> Олеся Николаевна</t>
  </si>
  <si>
    <t xml:space="preserve"> Татьяна Игнатьевна</t>
  </si>
  <si>
    <t xml:space="preserve"> Фарида Абдулхамидовна</t>
  </si>
  <si>
    <t xml:space="preserve"> Татьяна Анатольевна</t>
  </si>
  <si>
    <t xml:space="preserve"> Ирина Николаевна</t>
  </si>
  <si>
    <t xml:space="preserve"> Олег Николаевич</t>
  </si>
  <si>
    <t xml:space="preserve"> Игорь Борисович</t>
  </si>
  <si>
    <t xml:space="preserve"> Оксана Владимировна</t>
  </si>
  <si>
    <t xml:space="preserve"> Елена Игоревна</t>
  </si>
  <si>
    <t xml:space="preserve"> Наталья Валерьевна</t>
  </si>
  <si>
    <t xml:space="preserve"> Светлана Николаевна</t>
  </si>
  <si>
    <t xml:space="preserve"> Анна Геннадьевна</t>
  </si>
  <si>
    <t xml:space="preserve"> Юлия Эрвиновна</t>
  </si>
  <si>
    <t>Благотворительный спектакль "Ящерица" от ТОП</t>
  </si>
  <si>
    <t>электронные переводы от физических лиц</t>
  </si>
  <si>
    <t>Электронные переводы от физических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</si>
</sst>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6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/>
    <xf numFmtId="0" fontId="2" fillId="2" borderId="3" xfId="0" applyFont="1" applyFill="1" applyBorder="1" applyAlignment="1">
      <alignment horizontal="left"/>
    </xf>
    <xf numFmtId="2" fontId="3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/>
    <xf numFmtId="4" fontId="2" fillId="4" borderId="0" xfId="0" applyNumberFormat="1" applyFont="1" applyFill="1" applyAlignment="1">
      <alignment horizontal="center"/>
    </xf>
    <xf numFmtId="0" fontId="0" fillId="0" borderId="0" xfId="0" applyFill="1"/>
    <xf numFmtId="4" fontId="2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0" fillId="4" borderId="0" xfId="0" applyFill="1" applyAlignment="1">
      <alignment horizontal="center"/>
    </xf>
    <xf numFmtId="0" fontId="2" fillId="3" borderId="0" xfId="0" applyFont="1" applyFill="1" applyBorder="1" applyAlignment="1"/>
    <xf numFmtId="0" fontId="0" fillId="0" borderId="0" xfId="0" applyBorder="1"/>
    <xf numFmtId="0" fontId="0" fillId="4" borderId="6" xfId="0" applyFill="1" applyBorder="1"/>
    <xf numFmtId="2" fontId="2" fillId="4" borderId="6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6" xfId="0" applyBorder="1"/>
    <xf numFmtId="2" fontId="2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/>
    <xf numFmtId="0" fontId="0" fillId="0" borderId="0" xfId="0" applyAlignment="1"/>
    <xf numFmtId="0" fontId="0" fillId="4" borderId="6" xfId="0" applyFont="1" applyFill="1" applyBorder="1"/>
    <xf numFmtId="2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Fill="1" applyBorder="1"/>
    <xf numFmtId="2" fontId="2" fillId="0" borderId="6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3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" xfId="0" applyNumberFormat="1" applyFont="1" applyBorder="1" applyAlignment="1"/>
    <xf numFmtId="2" fontId="0" fillId="3" borderId="1" xfId="0" applyNumberFormat="1" applyFont="1" applyFill="1" applyBorder="1" applyAlignment="1"/>
    <xf numFmtId="0" fontId="1" fillId="2" borderId="1" xfId="0" applyFont="1" applyFill="1" applyBorder="1" applyAlignment="1"/>
    <xf numFmtId="2" fontId="6" fillId="0" borderId="1" xfId="0" applyNumberFormat="1" applyFont="1" applyBorder="1"/>
    <xf numFmtId="0" fontId="2" fillId="2" borderId="1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2" fontId="2" fillId="4" borderId="1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/>
    </xf>
    <xf numFmtId="2" fontId="0" fillId="0" borderId="1" xfId="0" applyNumberFormat="1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2" fontId="14" fillId="0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/>
    <xf numFmtId="0" fontId="0" fillId="0" borderId="6" xfId="0" applyBorder="1" applyAlignment="1">
      <alignment wrapText="1"/>
    </xf>
    <xf numFmtId="0" fontId="0" fillId="0" borderId="6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4" borderId="6" xfId="0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1" fillId="0" borderId="0" xfId="0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0" fontId="0" fillId="0" borderId="3" xfId="0" applyFont="1" applyBorder="1" applyAlignment="1"/>
    <xf numFmtId="2" fontId="1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2" fontId="0" fillId="0" borderId="1" xfId="0" applyNumberFormat="1" applyFont="1" applyFill="1" applyBorder="1" applyAlignment="1"/>
    <xf numFmtId="0" fontId="0" fillId="3" borderId="3" xfId="0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4" fillId="0" borderId="1" xfId="0" applyFont="1" applyFill="1" applyBorder="1"/>
    <xf numFmtId="0" fontId="9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3" borderId="2" xfId="0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68FC2-CAC6-48C3-9D73-B7E67990A2AD}">
  <dimension ref="A1:D345"/>
  <sheetViews>
    <sheetView tabSelected="1" workbookViewId="0">
      <selection activeCell="B193" sqref="B193"/>
    </sheetView>
  </sheetViews>
  <sheetFormatPr defaultRowHeight="15" x14ac:dyDescent="0.25"/>
  <cols>
    <col min="1" max="1" width="7.28515625" customWidth="1"/>
    <col min="2" max="2" width="44.28515625" customWidth="1"/>
    <col min="3" max="4" width="18.42578125" customWidth="1"/>
  </cols>
  <sheetData>
    <row r="1" spans="1:4" s="13" customFormat="1" ht="33.75" customHeight="1" x14ac:dyDescent="0.35">
      <c r="B1" s="112" t="s">
        <v>84</v>
      </c>
      <c r="C1" s="112"/>
      <c r="D1" s="112"/>
    </row>
    <row r="2" spans="1:4" s="13" customFormat="1" ht="15" customHeight="1" x14ac:dyDescent="0.25"/>
    <row r="3" spans="1:4" ht="15.75" x14ac:dyDescent="0.25">
      <c r="A3" s="2" t="s">
        <v>13</v>
      </c>
      <c r="B3" s="2"/>
      <c r="C3" s="20">
        <f>C5</f>
        <v>3221654.5100000007</v>
      </c>
      <c r="D3" s="14" t="s">
        <v>5</v>
      </c>
    </row>
    <row r="4" spans="1:4" ht="15.75" x14ac:dyDescent="0.25">
      <c r="A4" s="23"/>
      <c r="B4" s="23"/>
      <c r="C4" s="24"/>
      <c r="D4" s="14"/>
    </row>
    <row r="5" spans="1:4" ht="15.75" x14ac:dyDescent="0.25">
      <c r="A5" s="23"/>
      <c r="B5" s="84" t="s">
        <v>16</v>
      </c>
      <c r="C5" s="45">
        <f>SUM(C6:C10)</f>
        <v>3221654.5100000007</v>
      </c>
      <c r="D5" s="46" t="s">
        <v>5</v>
      </c>
    </row>
    <row r="6" spans="1:4" ht="15.75" x14ac:dyDescent="0.25">
      <c r="A6" s="23"/>
      <c r="B6" s="86" t="s">
        <v>18</v>
      </c>
      <c r="C6" s="49">
        <v>188042.23999999999</v>
      </c>
      <c r="D6" s="39" t="s">
        <v>5</v>
      </c>
    </row>
    <row r="7" spans="1:4" ht="15.75" x14ac:dyDescent="0.25">
      <c r="A7" s="23"/>
      <c r="B7" s="86" t="s">
        <v>19</v>
      </c>
      <c r="C7" s="49">
        <v>451369</v>
      </c>
      <c r="D7" s="39" t="s">
        <v>5</v>
      </c>
    </row>
    <row r="8" spans="1:4" ht="15.75" customHeight="1" x14ac:dyDescent="0.25">
      <c r="A8" s="23"/>
      <c r="B8" s="73" t="s">
        <v>221</v>
      </c>
      <c r="C8" s="49">
        <v>2175623.4900000002</v>
      </c>
      <c r="D8" s="39" t="s">
        <v>5</v>
      </c>
    </row>
    <row r="9" spans="1:4" ht="15.75" customHeight="1" x14ac:dyDescent="0.25">
      <c r="A9" s="23"/>
      <c r="B9" s="104" t="s">
        <v>68</v>
      </c>
      <c r="C9" s="49">
        <v>2350</v>
      </c>
      <c r="D9" s="39" t="s">
        <v>5</v>
      </c>
    </row>
    <row r="10" spans="1:4" ht="39" customHeight="1" x14ac:dyDescent="0.25">
      <c r="A10" s="23"/>
      <c r="B10" s="85" t="s">
        <v>220</v>
      </c>
      <c r="C10" s="49">
        <v>404269.78</v>
      </c>
      <c r="D10" s="39" t="s">
        <v>5</v>
      </c>
    </row>
    <row r="11" spans="1:4" ht="15.75" x14ac:dyDescent="0.25">
      <c r="B11" s="88"/>
      <c r="C11" s="20"/>
      <c r="D11" s="14"/>
    </row>
    <row r="12" spans="1:4" ht="15.75" x14ac:dyDescent="0.25">
      <c r="A12" s="2" t="s">
        <v>20</v>
      </c>
      <c r="B12" s="2"/>
      <c r="D12" s="14"/>
    </row>
    <row r="13" spans="1:4" ht="15.75" x14ac:dyDescent="0.25">
      <c r="A13" s="2"/>
      <c r="B13" s="2"/>
      <c r="D13" s="14"/>
    </row>
    <row r="14" spans="1:4" ht="15.75" x14ac:dyDescent="0.25">
      <c r="A14" s="23"/>
      <c r="B14" s="65" t="s">
        <v>69</v>
      </c>
      <c r="C14" s="72">
        <v>50000</v>
      </c>
      <c r="D14" s="14" t="s">
        <v>5</v>
      </c>
    </row>
    <row r="15" spans="1:4" s="36" customFormat="1" ht="15.75" x14ac:dyDescent="0.25">
      <c r="A15" s="25"/>
      <c r="B15" s="65" t="s">
        <v>70</v>
      </c>
      <c r="C15" s="72">
        <v>600000</v>
      </c>
      <c r="D15" s="26" t="s">
        <v>5</v>
      </c>
    </row>
    <row r="16" spans="1:4" s="36" customFormat="1" ht="15.75" x14ac:dyDescent="0.25">
      <c r="A16" s="25"/>
      <c r="B16" s="65" t="s">
        <v>59</v>
      </c>
      <c r="C16" s="72">
        <v>100000</v>
      </c>
      <c r="D16" s="14" t="s">
        <v>5</v>
      </c>
    </row>
    <row r="17" spans="1:4" s="36" customFormat="1" ht="15.75" x14ac:dyDescent="0.25">
      <c r="A17" s="25"/>
      <c r="B17" s="65" t="s">
        <v>71</v>
      </c>
      <c r="C17" s="72">
        <v>200000</v>
      </c>
      <c r="D17" s="14" t="s">
        <v>5</v>
      </c>
    </row>
    <row r="18" spans="1:4" s="36" customFormat="1" ht="15.75" x14ac:dyDescent="0.25">
      <c r="A18" s="25"/>
      <c r="B18" s="65" t="s">
        <v>72</v>
      </c>
      <c r="C18" s="72">
        <v>100000</v>
      </c>
      <c r="D18" s="14" t="s">
        <v>5</v>
      </c>
    </row>
    <row r="19" spans="1:4" s="36" customFormat="1" ht="15.75" x14ac:dyDescent="0.25">
      <c r="A19" s="25"/>
      <c r="B19" s="65" t="s">
        <v>61</v>
      </c>
      <c r="C19" s="72">
        <v>150000</v>
      </c>
      <c r="D19" s="14" t="s">
        <v>5</v>
      </c>
    </row>
    <row r="20" spans="1:4" s="36" customFormat="1" ht="15.75" x14ac:dyDescent="0.25">
      <c r="A20" s="25"/>
      <c r="B20" s="65" t="s">
        <v>73</v>
      </c>
      <c r="C20" s="72">
        <v>100000</v>
      </c>
      <c r="D20" s="14" t="s">
        <v>5</v>
      </c>
    </row>
    <row r="21" spans="1:4" s="36" customFormat="1" ht="15.75" x14ac:dyDescent="0.25">
      <c r="A21" s="25"/>
      <c r="B21" s="65" t="s">
        <v>74</v>
      </c>
      <c r="C21" s="72">
        <v>400000</v>
      </c>
      <c r="D21" s="14" t="s">
        <v>5</v>
      </c>
    </row>
    <row r="22" spans="1:4" s="36" customFormat="1" ht="15.75" x14ac:dyDescent="0.25">
      <c r="A22" s="25"/>
      <c r="B22" s="65" t="s">
        <v>75</v>
      </c>
      <c r="C22" s="72">
        <v>200000</v>
      </c>
      <c r="D22" s="14" t="s">
        <v>5</v>
      </c>
    </row>
    <row r="23" spans="1:4" s="36" customFormat="1" ht="15.75" x14ac:dyDescent="0.25">
      <c r="A23" s="25"/>
      <c r="B23" s="89"/>
      <c r="C23" s="22"/>
      <c r="D23" s="26"/>
    </row>
    <row r="24" spans="1:4" s="36" customFormat="1" ht="15.75" x14ac:dyDescent="0.25">
      <c r="A24" s="25"/>
      <c r="B24" s="88"/>
      <c r="C24" s="24"/>
      <c r="D24" s="14"/>
    </row>
    <row r="25" spans="1:4" s="36" customFormat="1" ht="15.75" x14ac:dyDescent="0.25">
      <c r="A25" s="2" t="s">
        <v>11</v>
      </c>
      <c r="C25" s="20">
        <f>SUM(C14:C24)</f>
        <v>1900000</v>
      </c>
      <c r="D25" s="14" t="s">
        <v>5</v>
      </c>
    </row>
    <row r="26" spans="1:4" s="36" customFormat="1" ht="15.75" x14ac:dyDescent="0.25">
      <c r="A26" s="2"/>
      <c r="C26" s="15"/>
    </row>
    <row r="27" spans="1:4" ht="15.75" x14ac:dyDescent="0.25">
      <c r="A27" s="1" t="s">
        <v>21</v>
      </c>
    </row>
    <row r="28" spans="1:4" ht="15.75" x14ac:dyDescent="0.25">
      <c r="A28" s="1"/>
    </row>
    <row r="29" spans="1:4" x14ac:dyDescent="0.25">
      <c r="A29" s="103" t="s">
        <v>66</v>
      </c>
      <c r="B29" s="51"/>
    </row>
    <row r="30" spans="1:4" ht="15.75" x14ac:dyDescent="0.25">
      <c r="A30" s="81" t="s">
        <v>1</v>
      </c>
      <c r="B30" s="6" t="s">
        <v>2</v>
      </c>
      <c r="C30" s="74" t="s">
        <v>3</v>
      </c>
      <c r="D30" s="8"/>
    </row>
    <row r="31" spans="1:4" ht="15.75" customHeight="1" x14ac:dyDescent="0.25">
      <c r="A31" s="5">
        <v>1</v>
      </c>
      <c r="B31" s="82" t="s">
        <v>17</v>
      </c>
      <c r="C31" s="55">
        <v>12897.9</v>
      </c>
      <c r="D31" s="55"/>
    </row>
    <row r="32" spans="1:4" ht="20.25" customHeight="1" x14ac:dyDescent="0.25">
      <c r="A32" s="5">
        <v>2</v>
      </c>
      <c r="B32" s="85" t="s">
        <v>67</v>
      </c>
      <c r="C32" s="100">
        <v>6010.8</v>
      </c>
      <c r="D32" s="55"/>
    </row>
    <row r="33" spans="1:4" ht="15.75" x14ac:dyDescent="0.25">
      <c r="A33" s="5"/>
      <c r="B33" s="9" t="s">
        <v>0</v>
      </c>
      <c r="C33" s="83">
        <f>SUM(C31:C32)</f>
        <v>18908.7</v>
      </c>
      <c r="D33" s="39" t="s">
        <v>5</v>
      </c>
    </row>
    <row r="36" spans="1:4" x14ac:dyDescent="0.25">
      <c r="A36" s="51" t="s">
        <v>30</v>
      </c>
      <c r="B36" s="51"/>
    </row>
    <row r="37" spans="1:4" ht="15.75" x14ac:dyDescent="0.25">
      <c r="A37" s="81" t="s">
        <v>1</v>
      </c>
      <c r="B37" s="6" t="s">
        <v>2</v>
      </c>
      <c r="C37" s="74" t="s">
        <v>3</v>
      </c>
      <c r="D37" s="7"/>
    </row>
    <row r="38" spans="1:4" ht="32.25" customHeight="1" x14ac:dyDescent="0.25">
      <c r="A38" s="5">
        <v>1</v>
      </c>
      <c r="B38" s="73" t="s">
        <v>38</v>
      </c>
      <c r="C38" s="55">
        <f>754</f>
        <v>754</v>
      </c>
      <c r="D38" s="55"/>
    </row>
    <row r="39" spans="1:4" ht="15.75" x14ac:dyDescent="0.25">
      <c r="A39" s="5"/>
      <c r="B39" s="9" t="s">
        <v>0</v>
      </c>
      <c r="C39" s="83">
        <f>SUM(C38:C38)</f>
        <v>754</v>
      </c>
      <c r="D39" s="39" t="s">
        <v>5</v>
      </c>
    </row>
    <row r="41" spans="1:4" x14ac:dyDescent="0.25">
      <c r="A41" s="109" t="s">
        <v>85</v>
      </c>
      <c r="B41" s="109"/>
    </row>
    <row r="42" spans="1:4" ht="15.75" x14ac:dyDescent="0.25">
      <c r="A42" s="81" t="s">
        <v>1</v>
      </c>
      <c r="B42" s="6" t="s">
        <v>2</v>
      </c>
      <c r="C42" s="74" t="s">
        <v>3</v>
      </c>
      <c r="D42" s="7"/>
    </row>
    <row r="43" spans="1:4" ht="15.75" x14ac:dyDescent="0.25">
      <c r="A43" s="5">
        <v>1</v>
      </c>
      <c r="B43" s="75" t="s">
        <v>6</v>
      </c>
      <c r="C43" s="55">
        <f>4933.5+27374</f>
        <v>32307.5</v>
      </c>
      <c r="D43" s="55"/>
    </row>
    <row r="44" spans="1:4" ht="15.75" x14ac:dyDescent="0.25">
      <c r="A44" s="5"/>
      <c r="B44" s="9" t="s">
        <v>0</v>
      </c>
      <c r="C44" s="83">
        <f>SUM(C43)</f>
        <v>32307.5</v>
      </c>
      <c r="D44" s="39" t="s">
        <v>5</v>
      </c>
    </row>
    <row r="46" spans="1:4" x14ac:dyDescent="0.25">
      <c r="A46" s="109" t="s">
        <v>86</v>
      </c>
      <c r="B46" s="109"/>
    </row>
    <row r="47" spans="1:4" ht="15.75" x14ac:dyDescent="0.25">
      <c r="A47" s="81" t="s">
        <v>1</v>
      </c>
      <c r="B47" s="12" t="s">
        <v>2</v>
      </c>
      <c r="C47" s="6" t="s">
        <v>3</v>
      </c>
      <c r="D47" s="7"/>
    </row>
    <row r="48" spans="1:4" ht="15.75" customHeight="1" x14ac:dyDescent="0.25">
      <c r="A48" s="5">
        <v>1</v>
      </c>
      <c r="B48" s="75" t="s">
        <v>7</v>
      </c>
      <c r="C48" s="55">
        <v>1500</v>
      </c>
      <c r="D48" s="55"/>
    </row>
    <row r="49" spans="1:4" ht="15.75" x14ac:dyDescent="0.25">
      <c r="A49" s="5"/>
      <c r="B49" s="9" t="s">
        <v>0</v>
      </c>
      <c r="C49" s="83">
        <f>SUM(C48)</f>
        <v>1500</v>
      </c>
      <c r="D49" s="39" t="s">
        <v>5</v>
      </c>
    </row>
    <row r="51" spans="1:4" x14ac:dyDescent="0.25">
      <c r="A51" s="109" t="s">
        <v>87</v>
      </c>
      <c r="B51" s="109"/>
      <c r="C51" s="109"/>
      <c r="D51" s="109"/>
    </row>
    <row r="52" spans="1:4" ht="15.75" x14ac:dyDescent="0.25">
      <c r="A52" s="81" t="s">
        <v>1</v>
      </c>
      <c r="B52" s="74" t="s">
        <v>2</v>
      </c>
      <c r="C52" s="6" t="s">
        <v>3</v>
      </c>
      <c r="D52" s="7"/>
    </row>
    <row r="53" spans="1:4" ht="21.75" customHeight="1" x14ac:dyDescent="0.25">
      <c r="A53" s="10">
        <v>1</v>
      </c>
      <c r="B53" s="48" t="s">
        <v>26</v>
      </c>
      <c r="C53" s="55">
        <v>12411.74</v>
      </c>
      <c r="D53" s="55"/>
    </row>
    <row r="54" spans="1:4" s="47" customFormat="1" ht="15" customHeight="1" x14ac:dyDescent="0.25">
      <c r="A54" s="10">
        <v>2</v>
      </c>
      <c r="B54" s="90" t="s">
        <v>27</v>
      </c>
      <c r="C54" s="55">
        <v>263.36</v>
      </c>
      <c r="D54" s="55"/>
    </row>
    <row r="55" spans="1:4" ht="15.75" customHeight="1" x14ac:dyDescent="0.25">
      <c r="A55" s="10">
        <v>3</v>
      </c>
      <c r="B55" s="101" t="s">
        <v>53</v>
      </c>
      <c r="C55" s="56">
        <v>4200</v>
      </c>
      <c r="D55" s="55"/>
    </row>
    <row r="56" spans="1:4" ht="46.5" customHeight="1" x14ac:dyDescent="0.25">
      <c r="A56" s="10">
        <v>4</v>
      </c>
      <c r="B56" s="68" t="s">
        <v>62</v>
      </c>
      <c r="C56" s="55">
        <v>2640</v>
      </c>
      <c r="D56" s="55"/>
    </row>
    <row r="57" spans="1:4" ht="27" customHeight="1" x14ac:dyDescent="0.25">
      <c r="A57" s="10">
        <v>5</v>
      </c>
      <c r="B57" s="66" t="s">
        <v>39</v>
      </c>
      <c r="C57" s="69">
        <v>20000</v>
      </c>
      <c r="D57" s="66"/>
    </row>
    <row r="58" spans="1:4" ht="15.75" customHeight="1" x14ac:dyDescent="0.25">
      <c r="A58" s="10">
        <v>6</v>
      </c>
      <c r="B58" s="90" t="s">
        <v>40</v>
      </c>
      <c r="C58" s="55">
        <v>1500</v>
      </c>
      <c r="D58" s="55"/>
    </row>
    <row r="59" spans="1:4" ht="15.75" customHeight="1" x14ac:dyDescent="0.25">
      <c r="A59" s="10">
        <v>7</v>
      </c>
      <c r="B59" s="91" t="s">
        <v>47</v>
      </c>
      <c r="C59" s="55">
        <v>55931.55</v>
      </c>
      <c r="D59" s="55"/>
    </row>
    <row r="60" spans="1:4" ht="28.5" customHeight="1" x14ac:dyDescent="0.25">
      <c r="A60" s="10">
        <v>8</v>
      </c>
      <c r="B60" s="73" t="s">
        <v>76</v>
      </c>
      <c r="C60" s="56">
        <v>11500</v>
      </c>
      <c r="D60" s="55"/>
    </row>
    <row r="61" spans="1:4" ht="15.75" x14ac:dyDescent="0.25">
      <c r="A61" s="10"/>
      <c r="B61" s="9" t="s">
        <v>0</v>
      </c>
      <c r="C61" s="83">
        <f>SUM(C53:C60)</f>
        <v>108446.65</v>
      </c>
      <c r="D61" s="39" t="s">
        <v>5</v>
      </c>
    </row>
    <row r="63" spans="1:4" x14ac:dyDescent="0.25">
      <c r="A63" s="109" t="s">
        <v>88</v>
      </c>
      <c r="B63" s="109"/>
    </row>
    <row r="64" spans="1:4" x14ac:dyDescent="0.25">
      <c r="A64" s="4" t="s">
        <v>1</v>
      </c>
      <c r="B64" s="80" t="s">
        <v>2</v>
      </c>
      <c r="C64" s="4" t="s">
        <v>3</v>
      </c>
      <c r="D64" s="57"/>
    </row>
    <row r="65" spans="1:4" ht="15.75" customHeight="1" x14ac:dyDescent="0.25">
      <c r="A65" s="50">
        <v>1</v>
      </c>
      <c r="B65" s="75" t="s">
        <v>22</v>
      </c>
      <c r="C65" s="55">
        <v>11992.41</v>
      </c>
      <c r="D65" s="55"/>
    </row>
    <row r="66" spans="1:4" ht="15.75" customHeight="1" x14ac:dyDescent="0.25">
      <c r="A66" s="50">
        <v>2</v>
      </c>
      <c r="B66" s="75" t="s">
        <v>12</v>
      </c>
      <c r="C66" s="55">
        <v>1000</v>
      </c>
      <c r="D66" s="55"/>
    </row>
    <row r="67" spans="1:4" ht="15" customHeight="1" x14ac:dyDescent="0.25">
      <c r="A67" s="50">
        <v>3</v>
      </c>
      <c r="B67" s="73" t="s">
        <v>25</v>
      </c>
      <c r="C67" s="55">
        <v>4000</v>
      </c>
      <c r="D67" s="55"/>
    </row>
    <row r="68" spans="1:4" ht="15.75" customHeight="1" x14ac:dyDescent="0.25">
      <c r="A68" s="50">
        <v>4</v>
      </c>
      <c r="B68" s="73" t="s">
        <v>23</v>
      </c>
      <c r="C68" s="55">
        <v>6862.92</v>
      </c>
      <c r="D68" s="55"/>
    </row>
    <row r="69" spans="1:4" ht="28.5" customHeight="1" x14ac:dyDescent="0.25">
      <c r="A69" s="50">
        <v>5</v>
      </c>
      <c r="B69" s="73" t="s">
        <v>24</v>
      </c>
      <c r="C69" s="55">
        <v>7900</v>
      </c>
      <c r="D69" s="55"/>
    </row>
    <row r="70" spans="1:4" ht="15.75" customHeight="1" x14ac:dyDescent="0.25">
      <c r="A70" s="50">
        <v>6</v>
      </c>
      <c r="B70" s="91" t="s">
        <v>31</v>
      </c>
      <c r="C70" s="55">
        <v>1731.21</v>
      </c>
      <c r="D70" s="55"/>
    </row>
    <row r="71" spans="1:4" ht="15.75" customHeight="1" x14ac:dyDescent="0.25">
      <c r="A71" s="50">
        <v>7</v>
      </c>
      <c r="B71" s="91" t="s">
        <v>48</v>
      </c>
      <c r="C71" s="55">
        <v>20000</v>
      </c>
      <c r="D71" s="55"/>
    </row>
    <row r="72" spans="1:4" ht="15.75" x14ac:dyDescent="0.25">
      <c r="A72" s="3"/>
      <c r="B72" s="11" t="s">
        <v>0</v>
      </c>
      <c r="C72" s="58">
        <f>SUM(C65:C71)</f>
        <v>53486.54</v>
      </c>
      <c r="D72" s="39" t="s">
        <v>5</v>
      </c>
    </row>
    <row r="74" spans="1:4" x14ac:dyDescent="0.25">
      <c r="A74" s="109" t="s">
        <v>89</v>
      </c>
      <c r="B74" s="109"/>
    </row>
    <row r="75" spans="1:4" ht="15.75" x14ac:dyDescent="0.25">
      <c r="A75" s="81" t="s">
        <v>1</v>
      </c>
      <c r="B75" s="74" t="s">
        <v>2</v>
      </c>
      <c r="C75" s="74" t="s">
        <v>3</v>
      </c>
      <c r="D75" s="8"/>
    </row>
    <row r="76" spans="1:4" ht="14.25" customHeight="1" x14ac:dyDescent="0.25">
      <c r="A76" s="5">
        <v>1</v>
      </c>
      <c r="B76" s="75" t="s">
        <v>8</v>
      </c>
      <c r="C76" s="55">
        <v>402677.33</v>
      </c>
      <c r="D76" s="55"/>
    </row>
    <row r="77" spans="1:4" ht="15.75" x14ac:dyDescent="0.25">
      <c r="A77" s="5">
        <v>2</v>
      </c>
      <c r="B77" s="75" t="s">
        <v>9</v>
      </c>
      <c r="C77" s="55">
        <v>169999.29</v>
      </c>
      <c r="D77" s="55"/>
    </row>
    <row r="78" spans="1:4" ht="15.75" x14ac:dyDescent="0.25">
      <c r="A78" s="5"/>
      <c r="B78" s="9" t="s">
        <v>0</v>
      </c>
      <c r="C78" s="83">
        <f>SUM(C76:C77)</f>
        <v>572676.62</v>
      </c>
      <c r="D78" s="39" t="s">
        <v>5</v>
      </c>
    </row>
    <row r="79" spans="1:4" ht="15.75" x14ac:dyDescent="0.25">
      <c r="A79" s="16"/>
      <c r="B79" s="17"/>
      <c r="C79" s="18"/>
      <c r="D79" s="19"/>
    </row>
    <row r="80" spans="1:4" x14ac:dyDescent="0.25">
      <c r="A80" s="111" t="s">
        <v>90</v>
      </c>
      <c r="B80" s="111"/>
    </row>
    <row r="81" spans="1:4" ht="15.75" x14ac:dyDescent="0.25">
      <c r="A81" s="81" t="s">
        <v>1</v>
      </c>
      <c r="B81" s="59" t="s">
        <v>2</v>
      </c>
      <c r="C81" s="81" t="s">
        <v>3</v>
      </c>
      <c r="D81" s="59"/>
    </row>
    <row r="82" spans="1:4" ht="15.75" x14ac:dyDescent="0.25">
      <c r="A82" s="5">
        <v>1</v>
      </c>
      <c r="B82" s="60" t="s">
        <v>8</v>
      </c>
      <c r="C82" s="55">
        <v>25283.23</v>
      </c>
      <c r="D82" s="55"/>
    </row>
    <row r="83" spans="1:4" ht="15.75" x14ac:dyDescent="0.25">
      <c r="A83" s="5">
        <v>2</v>
      </c>
      <c r="B83" s="60" t="s">
        <v>10</v>
      </c>
      <c r="C83" s="55">
        <v>11018.18</v>
      </c>
      <c r="D83" s="55"/>
    </row>
    <row r="84" spans="1:4" ht="15.75" x14ac:dyDescent="0.25">
      <c r="A84" s="5"/>
      <c r="B84" s="9" t="s">
        <v>0</v>
      </c>
      <c r="C84" s="83">
        <f>SUM(C82:C83)</f>
        <v>36301.410000000003</v>
      </c>
      <c r="D84" s="39" t="s">
        <v>5</v>
      </c>
    </row>
    <row r="85" spans="1:4" ht="15.75" x14ac:dyDescent="0.25">
      <c r="A85" s="16"/>
      <c r="B85" s="18"/>
      <c r="C85" s="19"/>
      <c r="D85" s="19"/>
    </row>
    <row r="86" spans="1:4" x14ac:dyDescent="0.25">
      <c r="A86" s="109" t="s">
        <v>91</v>
      </c>
      <c r="B86" s="109"/>
    </row>
    <row r="87" spans="1:4" ht="15.75" x14ac:dyDescent="0.25">
      <c r="A87" s="81" t="s">
        <v>1</v>
      </c>
      <c r="B87" s="6" t="s">
        <v>2</v>
      </c>
      <c r="C87" s="81" t="s">
        <v>3</v>
      </c>
      <c r="D87" s="59"/>
    </row>
    <row r="88" spans="1:4" ht="15.75" x14ac:dyDescent="0.25">
      <c r="A88" s="5">
        <v>1</v>
      </c>
      <c r="B88" s="95" t="s">
        <v>8</v>
      </c>
      <c r="C88" s="55">
        <v>10110.81</v>
      </c>
      <c r="D88" s="55"/>
    </row>
    <row r="89" spans="1:4" ht="15.75" x14ac:dyDescent="0.25">
      <c r="A89" s="5">
        <v>2</v>
      </c>
      <c r="B89" s="95" t="s">
        <v>10</v>
      </c>
      <c r="C89" s="55">
        <v>4407.1499999999996</v>
      </c>
      <c r="D89" s="55"/>
    </row>
    <row r="90" spans="1:4" ht="15.75" x14ac:dyDescent="0.25">
      <c r="A90" s="5"/>
      <c r="B90" s="9" t="s">
        <v>0</v>
      </c>
      <c r="C90" s="83">
        <f>SUM(C88:C89)</f>
        <v>14517.96</v>
      </c>
      <c r="D90" s="39" t="s">
        <v>5</v>
      </c>
    </row>
    <row r="91" spans="1:4" ht="15.75" x14ac:dyDescent="0.25">
      <c r="A91" s="16"/>
      <c r="B91" s="17"/>
      <c r="C91" s="18"/>
      <c r="D91" s="19"/>
    </row>
    <row r="92" spans="1:4" x14ac:dyDescent="0.25">
      <c r="A92" s="109" t="s">
        <v>92</v>
      </c>
      <c r="B92" s="109"/>
    </row>
    <row r="93" spans="1:4" ht="15.75" x14ac:dyDescent="0.25">
      <c r="A93" s="81" t="s">
        <v>1</v>
      </c>
      <c r="B93" s="6" t="s">
        <v>2</v>
      </c>
      <c r="C93" s="81" t="s">
        <v>3</v>
      </c>
      <c r="D93" s="59"/>
    </row>
    <row r="94" spans="1:4" ht="15.75" x14ac:dyDescent="0.25">
      <c r="A94" s="5">
        <v>1</v>
      </c>
      <c r="B94" s="76" t="s">
        <v>8</v>
      </c>
      <c r="C94" s="55">
        <v>88996</v>
      </c>
      <c r="D94" s="55"/>
    </row>
    <row r="95" spans="1:4" ht="15.75" x14ac:dyDescent="0.25">
      <c r="A95" s="5">
        <v>2</v>
      </c>
      <c r="B95" s="76" t="s">
        <v>10</v>
      </c>
      <c r="C95" s="61">
        <v>33963.78</v>
      </c>
      <c r="D95" s="61"/>
    </row>
    <row r="96" spans="1:4" ht="30" x14ac:dyDescent="0.25">
      <c r="A96" s="5">
        <v>3</v>
      </c>
      <c r="B96" s="82" t="s">
        <v>52</v>
      </c>
      <c r="C96" s="55">
        <v>11956</v>
      </c>
      <c r="D96" s="55"/>
    </row>
    <row r="97" spans="1:4" ht="15.75" x14ac:dyDescent="0.25">
      <c r="A97" s="5">
        <v>4</v>
      </c>
      <c r="B97" s="76" t="s">
        <v>54</v>
      </c>
      <c r="C97" s="55">
        <v>22000</v>
      </c>
      <c r="D97" s="55"/>
    </row>
    <row r="98" spans="1:4" ht="15.75" x14ac:dyDescent="0.25">
      <c r="A98" s="5">
        <v>5</v>
      </c>
      <c r="B98" s="76" t="s">
        <v>55</v>
      </c>
      <c r="C98" s="55">
        <v>8395</v>
      </c>
      <c r="D98" s="55"/>
    </row>
    <row r="99" spans="1:4" ht="15.75" x14ac:dyDescent="0.25">
      <c r="A99" s="5"/>
      <c r="B99" s="9" t="s">
        <v>0</v>
      </c>
      <c r="C99" s="83">
        <f>SUM(C94:C98)</f>
        <v>165310.78</v>
      </c>
      <c r="D99" s="39" t="s">
        <v>5</v>
      </c>
    </row>
    <row r="100" spans="1:4" ht="15.75" x14ac:dyDescent="0.25">
      <c r="A100" s="16"/>
      <c r="B100" s="17"/>
      <c r="C100" s="18"/>
      <c r="D100" s="19"/>
    </row>
    <row r="101" spans="1:4" x14ac:dyDescent="0.25">
      <c r="A101" s="109" t="s">
        <v>93</v>
      </c>
      <c r="B101" s="109"/>
    </row>
    <row r="102" spans="1:4" ht="15.75" x14ac:dyDescent="0.25">
      <c r="A102" s="81" t="s">
        <v>1</v>
      </c>
      <c r="B102" s="6" t="s">
        <v>2</v>
      </c>
      <c r="C102" s="81" t="s">
        <v>3</v>
      </c>
      <c r="D102" s="59"/>
    </row>
    <row r="103" spans="1:4" ht="15.75" x14ac:dyDescent="0.25">
      <c r="A103" s="5">
        <v>1</v>
      </c>
      <c r="B103" s="76" t="s">
        <v>8</v>
      </c>
      <c r="C103" s="55">
        <v>108000</v>
      </c>
      <c r="D103" s="55"/>
    </row>
    <row r="104" spans="1:4" ht="15.75" x14ac:dyDescent="0.25">
      <c r="A104" s="5">
        <v>2</v>
      </c>
      <c r="B104" s="76" t="s">
        <v>10</v>
      </c>
      <c r="C104" s="61">
        <v>41212.69</v>
      </c>
      <c r="D104" s="61"/>
    </row>
    <row r="105" spans="1:4" ht="15.75" x14ac:dyDescent="0.25">
      <c r="A105" s="5">
        <v>3</v>
      </c>
      <c r="B105" s="76" t="s">
        <v>54</v>
      </c>
      <c r="C105" s="55">
        <v>24500</v>
      </c>
      <c r="D105" s="55"/>
    </row>
    <row r="106" spans="1:4" ht="15.75" x14ac:dyDescent="0.25">
      <c r="A106" s="5">
        <v>4</v>
      </c>
      <c r="B106" s="76" t="s">
        <v>55</v>
      </c>
      <c r="C106" s="55">
        <v>9349.5</v>
      </c>
      <c r="D106" s="55"/>
    </row>
    <row r="107" spans="1:4" ht="15.75" x14ac:dyDescent="0.25">
      <c r="A107" s="5"/>
      <c r="B107" s="9" t="s">
        <v>0</v>
      </c>
      <c r="C107" s="83">
        <f>SUM(C103:C106)</f>
        <v>183062.19</v>
      </c>
      <c r="D107" s="39" t="s">
        <v>5</v>
      </c>
    </row>
    <row r="108" spans="1:4" x14ac:dyDescent="0.25">
      <c r="A108" s="16"/>
      <c r="B108" s="18"/>
      <c r="C108" s="19"/>
      <c r="D108" s="40"/>
    </row>
    <row r="109" spans="1:4" x14ac:dyDescent="0.25">
      <c r="A109" s="109" t="s">
        <v>94</v>
      </c>
      <c r="B109" s="109"/>
    </row>
    <row r="110" spans="1:4" ht="15.75" x14ac:dyDescent="0.25">
      <c r="A110" s="81" t="s">
        <v>1</v>
      </c>
      <c r="B110" s="6" t="s">
        <v>2</v>
      </c>
      <c r="C110" s="81" t="s">
        <v>3</v>
      </c>
      <c r="D110" s="59"/>
    </row>
    <row r="111" spans="1:4" ht="15.75" x14ac:dyDescent="0.25">
      <c r="A111" s="5">
        <v>1</v>
      </c>
      <c r="B111" s="76" t="s">
        <v>8</v>
      </c>
      <c r="C111" s="55">
        <v>36000</v>
      </c>
      <c r="D111" s="55"/>
    </row>
    <row r="112" spans="1:4" ht="15.75" x14ac:dyDescent="0.25">
      <c r="A112" s="5">
        <v>2</v>
      </c>
      <c r="B112" s="76" t="s">
        <v>10</v>
      </c>
      <c r="C112" s="61">
        <v>13696.14</v>
      </c>
      <c r="D112" s="61"/>
    </row>
    <row r="113" spans="1:4" ht="30" x14ac:dyDescent="0.25">
      <c r="A113" s="5">
        <v>3</v>
      </c>
      <c r="B113" s="82" t="s">
        <v>28</v>
      </c>
      <c r="C113" s="55">
        <v>25862</v>
      </c>
      <c r="D113" s="55"/>
    </row>
    <row r="114" spans="1:4" ht="15.75" x14ac:dyDescent="0.25">
      <c r="A114" s="5">
        <v>4</v>
      </c>
      <c r="B114" s="76" t="s">
        <v>54</v>
      </c>
      <c r="C114" s="55">
        <v>9000</v>
      </c>
      <c r="D114" s="55"/>
    </row>
    <row r="115" spans="1:4" ht="15.75" x14ac:dyDescent="0.25">
      <c r="A115" s="5">
        <v>5</v>
      </c>
      <c r="B115" s="76" t="s">
        <v>55</v>
      </c>
      <c r="C115" s="55">
        <v>3434.64</v>
      </c>
      <c r="D115" s="55"/>
    </row>
    <row r="116" spans="1:4" ht="15.75" x14ac:dyDescent="0.25">
      <c r="A116" s="5"/>
      <c r="B116" s="9" t="s">
        <v>0</v>
      </c>
      <c r="C116" s="83">
        <f>SUM(C111:C115)</f>
        <v>87992.78</v>
      </c>
      <c r="D116" s="39" t="s">
        <v>5</v>
      </c>
    </row>
    <row r="117" spans="1:4" ht="15.75" x14ac:dyDescent="0.25">
      <c r="A117" s="16"/>
      <c r="B117" s="18"/>
      <c r="C117" s="19"/>
      <c r="D117" s="40"/>
    </row>
    <row r="118" spans="1:4" x14ac:dyDescent="0.25">
      <c r="A118" s="105" t="s">
        <v>95</v>
      </c>
      <c r="B118" s="105"/>
      <c r="C118" s="47"/>
    </row>
    <row r="119" spans="1:4" ht="15.75" x14ac:dyDescent="0.25">
      <c r="A119" s="81" t="s">
        <v>1</v>
      </c>
      <c r="B119" s="6" t="s">
        <v>2</v>
      </c>
      <c r="C119" s="81" t="s">
        <v>3</v>
      </c>
      <c r="D119" s="59"/>
    </row>
    <row r="120" spans="1:4" ht="15.75" x14ac:dyDescent="0.25">
      <c r="A120" s="5">
        <v>1</v>
      </c>
      <c r="B120" s="76" t="s">
        <v>8</v>
      </c>
      <c r="C120" s="55">
        <v>11000</v>
      </c>
      <c r="D120" s="55"/>
    </row>
    <row r="121" spans="1:4" ht="15.75" x14ac:dyDescent="0.25">
      <c r="A121" s="5">
        <v>2</v>
      </c>
      <c r="B121" s="76" t="s">
        <v>10</v>
      </c>
      <c r="C121" s="61">
        <v>4196.88</v>
      </c>
      <c r="D121" s="61"/>
    </row>
    <row r="122" spans="1:4" ht="15.75" x14ac:dyDescent="0.25">
      <c r="A122" s="5"/>
      <c r="B122" s="9" t="s">
        <v>0</v>
      </c>
      <c r="C122" s="83">
        <f>SUM(C120:C121)</f>
        <v>15196.880000000001</v>
      </c>
      <c r="D122" s="39" t="s">
        <v>5</v>
      </c>
    </row>
    <row r="123" spans="1:4" ht="15.75" x14ac:dyDescent="0.25">
      <c r="A123" s="16"/>
      <c r="B123" s="18"/>
      <c r="C123" s="19"/>
      <c r="D123" s="40"/>
    </row>
    <row r="124" spans="1:4" x14ac:dyDescent="0.25">
      <c r="A124" s="109" t="s">
        <v>96</v>
      </c>
      <c r="B124" s="109"/>
    </row>
    <row r="125" spans="1:4" ht="15.75" x14ac:dyDescent="0.25">
      <c r="A125" s="81" t="s">
        <v>1</v>
      </c>
      <c r="B125" s="6" t="s">
        <v>2</v>
      </c>
      <c r="C125" s="81" t="s">
        <v>3</v>
      </c>
      <c r="D125" s="59"/>
    </row>
    <row r="126" spans="1:4" ht="30" customHeight="1" x14ac:dyDescent="0.25">
      <c r="A126" s="5">
        <v>1</v>
      </c>
      <c r="B126" s="82" t="s">
        <v>63</v>
      </c>
      <c r="C126" s="55">
        <v>52618.23</v>
      </c>
      <c r="D126" s="55"/>
    </row>
    <row r="127" spans="1:4" ht="31.5" customHeight="1" x14ac:dyDescent="0.25">
      <c r="A127" s="5">
        <v>2</v>
      </c>
      <c r="B127" s="85" t="s">
        <v>97</v>
      </c>
      <c r="C127" s="55">
        <v>15000</v>
      </c>
      <c r="D127" s="55"/>
    </row>
    <row r="128" spans="1:4" ht="15.75" x14ac:dyDescent="0.25">
      <c r="A128" s="5"/>
      <c r="B128" s="9" t="s">
        <v>0</v>
      </c>
      <c r="C128" s="83">
        <f>SUM(C126:C127)</f>
        <v>67618.23000000001</v>
      </c>
      <c r="D128" s="39" t="s">
        <v>5</v>
      </c>
    </row>
    <row r="129" spans="1:4" ht="15.75" x14ac:dyDescent="0.25">
      <c r="A129" s="16"/>
      <c r="B129" s="17"/>
      <c r="C129" s="18"/>
      <c r="D129" s="19"/>
    </row>
    <row r="130" spans="1:4" ht="18.75" x14ac:dyDescent="0.3">
      <c r="A130" s="110" t="s">
        <v>4</v>
      </c>
      <c r="B130" s="110"/>
      <c r="C130" s="21">
        <f>C25+C33+C39+C44+C49+C61+C72+C78+C90+C128+C84+C99+C107+C116+C122</f>
        <v>3258080.2399999993</v>
      </c>
    </row>
    <row r="131" spans="1:4" ht="38.25" customHeight="1" x14ac:dyDescent="0.3">
      <c r="A131" s="27"/>
      <c r="B131" s="79"/>
    </row>
    <row r="132" spans="1:4" ht="28.5" x14ac:dyDescent="0.45">
      <c r="A132" s="107" t="s">
        <v>15</v>
      </c>
      <c r="B132" s="107"/>
      <c r="C132" s="107"/>
      <c r="D132" s="107"/>
    </row>
    <row r="133" spans="1:4" ht="28.5" x14ac:dyDescent="0.45">
      <c r="A133" s="102"/>
      <c r="B133" s="102"/>
      <c r="C133" s="102"/>
      <c r="D133" s="102"/>
    </row>
    <row r="134" spans="1:4" ht="15.75" x14ac:dyDescent="0.25">
      <c r="B134" s="98" t="s">
        <v>98</v>
      </c>
      <c r="C134" s="96">
        <f>150+150+150+150</f>
        <v>600</v>
      </c>
      <c r="D134" s="52" t="s">
        <v>5</v>
      </c>
    </row>
    <row r="135" spans="1:4" ht="15.75" x14ac:dyDescent="0.25">
      <c r="B135" s="98" t="s">
        <v>99</v>
      </c>
      <c r="C135" s="96">
        <f>150</f>
        <v>150</v>
      </c>
      <c r="D135" s="53" t="s">
        <v>5</v>
      </c>
    </row>
    <row r="136" spans="1:4" ht="15.75" x14ac:dyDescent="0.25">
      <c r="B136" s="98" t="s">
        <v>100</v>
      </c>
      <c r="C136" s="96">
        <v>200</v>
      </c>
      <c r="D136" s="53" t="s">
        <v>5</v>
      </c>
    </row>
    <row r="137" spans="1:4" ht="15.75" x14ac:dyDescent="0.25">
      <c r="B137" s="98" t="s">
        <v>101</v>
      </c>
      <c r="C137" s="96">
        <v>200</v>
      </c>
      <c r="D137" s="53" t="s">
        <v>5</v>
      </c>
    </row>
    <row r="138" spans="1:4" ht="15.75" x14ac:dyDescent="0.25">
      <c r="B138" s="98" t="s">
        <v>102</v>
      </c>
      <c r="C138" s="96">
        <f>1000+500+500+500</f>
        <v>2500</v>
      </c>
      <c r="D138" s="53" t="s">
        <v>5</v>
      </c>
    </row>
    <row r="139" spans="1:4" ht="15.75" x14ac:dyDescent="0.25">
      <c r="B139" s="98" t="s">
        <v>103</v>
      </c>
      <c r="C139" s="96">
        <v>1111</v>
      </c>
      <c r="D139" s="53" t="s">
        <v>5</v>
      </c>
    </row>
    <row r="140" spans="1:4" ht="15.75" x14ac:dyDescent="0.25">
      <c r="B140" s="98" t="s">
        <v>104</v>
      </c>
      <c r="C140" s="96">
        <v>150</v>
      </c>
      <c r="D140" s="53" t="s">
        <v>5</v>
      </c>
    </row>
    <row r="141" spans="1:4" ht="15.75" x14ac:dyDescent="0.25">
      <c r="B141" s="98" t="s">
        <v>64</v>
      </c>
      <c r="C141" s="96">
        <v>420.4</v>
      </c>
      <c r="D141" s="53" t="s">
        <v>5</v>
      </c>
    </row>
    <row r="142" spans="1:4" ht="15.75" x14ac:dyDescent="0.25">
      <c r="B142" s="98" t="s">
        <v>100</v>
      </c>
      <c r="C142" s="96">
        <f>1000+1000</f>
        <v>2000</v>
      </c>
      <c r="D142" s="53" t="s">
        <v>5</v>
      </c>
    </row>
    <row r="143" spans="1:4" ht="15.75" x14ac:dyDescent="0.25">
      <c r="B143" s="98" t="s">
        <v>65</v>
      </c>
      <c r="C143" s="96">
        <v>500</v>
      </c>
      <c r="D143" s="53" t="s">
        <v>5</v>
      </c>
    </row>
    <row r="144" spans="1:4" ht="15.75" x14ac:dyDescent="0.25">
      <c r="B144" s="98" t="s">
        <v>105</v>
      </c>
      <c r="C144" s="96">
        <v>500</v>
      </c>
      <c r="D144" s="53" t="s">
        <v>5</v>
      </c>
    </row>
    <row r="145" spans="2:4" ht="15.75" x14ac:dyDescent="0.25">
      <c r="B145" s="98" t="s">
        <v>106</v>
      </c>
      <c r="C145" s="96">
        <f>1250+2000+1700</f>
        <v>4950</v>
      </c>
      <c r="D145" s="53" t="s">
        <v>5</v>
      </c>
    </row>
    <row r="146" spans="2:4" ht="15.75" x14ac:dyDescent="0.25">
      <c r="B146" s="98" t="s">
        <v>107</v>
      </c>
      <c r="C146" s="96">
        <v>1500</v>
      </c>
      <c r="D146" s="53" t="s">
        <v>5</v>
      </c>
    </row>
    <row r="147" spans="2:4" ht="15.75" x14ac:dyDescent="0.25">
      <c r="B147" s="98" t="s">
        <v>108</v>
      </c>
      <c r="C147" s="96">
        <v>1000</v>
      </c>
      <c r="D147" s="53" t="s">
        <v>5</v>
      </c>
    </row>
    <row r="148" spans="2:4" ht="15.75" x14ac:dyDescent="0.25">
      <c r="B148" s="98" t="s">
        <v>109</v>
      </c>
      <c r="C148" s="96">
        <f>150+150+150+150+150</f>
        <v>750</v>
      </c>
      <c r="D148" s="53" t="s">
        <v>5</v>
      </c>
    </row>
    <row r="149" spans="2:4" ht="15.75" x14ac:dyDescent="0.25">
      <c r="B149" s="98" t="s">
        <v>110</v>
      </c>
      <c r="C149" s="96">
        <v>500</v>
      </c>
      <c r="D149" s="53" t="s">
        <v>5</v>
      </c>
    </row>
    <row r="150" spans="2:4" ht="15.75" x14ac:dyDescent="0.25">
      <c r="B150" s="98" t="s">
        <v>111</v>
      </c>
      <c r="C150" s="96">
        <v>100</v>
      </c>
      <c r="D150" s="53" t="s">
        <v>5</v>
      </c>
    </row>
    <row r="151" spans="2:4" ht="15.75" x14ac:dyDescent="0.25">
      <c r="B151" s="98" t="s">
        <v>112</v>
      </c>
      <c r="C151" s="96">
        <v>250</v>
      </c>
      <c r="D151" s="53" t="s">
        <v>5</v>
      </c>
    </row>
    <row r="152" spans="2:4" ht="15.75" x14ac:dyDescent="0.25">
      <c r="B152" s="98" t="s">
        <v>113</v>
      </c>
      <c r="C152" s="96">
        <v>300</v>
      </c>
      <c r="D152" s="53" t="s">
        <v>5</v>
      </c>
    </row>
    <row r="153" spans="2:4" ht="15.75" x14ac:dyDescent="0.25">
      <c r="B153" s="98" t="s">
        <v>114</v>
      </c>
      <c r="C153" s="96">
        <f>500+500+500</f>
        <v>1500</v>
      </c>
      <c r="D153" s="53" t="s">
        <v>5</v>
      </c>
    </row>
    <row r="154" spans="2:4" ht="15.75" x14ac:dyDescent="0.25">
      <c r="B154" s="98" t="s">
        <v>115</v>
      </c>
      <c r="C154" s="96">
        <v>100</v>
      </c>
      <c r="D154" s="53" t="s">
        <v>5</v>
      </c>
    </row>
    <row r="155" spans="2:4" ht="15.75" x14ac:dyDescent="0.25">
      <c r="B155" s="98" t="s">
        <v>116</v>
      </c>
      <c r="C155" s="96">
        <v>300</v>
      </c>
      <c r="D155" s="53" t="s">
        <v>5</v>
      </c>
    </row>
    <row r="156" spans="2:4" ht="15.75" x14ac:dyDescent="0.25">
      <c r="B156" s="98" t="s">
        <v>117</v>
      </c>
      <c r="C156" s="96">
        <v>100</v>
      </c>
      <c r="D156" s="53" t="s">
        <v>5</v>
      </c>
    </row>
    <row r="157" spans="2:4" ht="15.75" x14ac:dyDescent="0.25">
      <c r="B157" s="99" t="s">
        <v>118</v>
      </c>
      <c r="C157" s="96">
        <v>9000</v>
      </c>
      <c r="D157" s="53" t="s">
        <v>5</v>
      </c>
    </row>
    <row r="158" spans="2:4" ht="15.75" customHeight="1" x14ac:dyDescent="0.25">
      <c r="B158" s="98" t="s">
        <v>119</v>
      </c>
      <c r="C158" s="96">
        <v>300</v>
      </c>
      <c r="D158" s="53" t="s">
        <v>5</v>
      </c>
    </row>
    <row r="159" spans="2:4" ht="15.75" customHeight="1" x14ac:dyDescent="0.25">
      <c r="B159" s="98" t="s">
        <v>120</v>
      </c>
      <c r="C159" s="96">
        <v>300</v>
      </c>
      <c r="D159" s="53" t="s">
        <v>5</v>
      </c>
    </row>
    <row r="160" spans="2:4" ht="15.75" x14ac:dyDescent="0.25">
      <c r="B160" s="98" t="s">
        <v>121</v>
      </c>
      <c r="C160" s="96">
        <f>1000+1000+1000</f>
        <v>3000</v>
      </c>
      <c r="D160" s="53" t="s">
        <v>5</v>
      </c>
    </row>
    <row r="161" spans="2:4" ht="15.75" x14ac:dyDescent="0.25">
      <c r="B161" s="98" t="s">
        <v>122</v>
      </c>
      <c r="C161" s="96">
        <v>200</v>
      </c>
      <c r="D161" s="53" t="s">
        <v>5</v>
      </c>
    </row>
    <row r="162" spans="2:4" ht="15.75" x14ac:dyDescent="0.25">
      <c r="B162" s="98" t="s">
        <v>123</v>
      </c>
      <c r="C162" s="96">
        <v>500</v>
      </c>
      <c r="D162" s="53" t="s">
        <v>5</v>
      </c>
    </row>
    <row r="163" spans="2:4" ht="15.75" x14ac:dyDescent="0.25">
      <c r="B163" s="98" t="s">
        <v>124</v>
      </c>
      <c r="C163" s="96">
        <v>2000</v>
      </c>
      <c r="D163" s="53" t="s">
        <v>5</v>
      </c>
    </row>
    <row r="164" spans="2:4" ht="15.75" x14ac:dyDescent="0.25">
      <c r="B164" s="98" t="s">
        <v>125</v>
      </c>
      <c r="C164" s="96">
        <v>1000</v>
      </c>
      <c r="D164" s="53" t="s">
        <v>5</v>
      </c>
    </row>
    <row r="165" spans="2:4" ht="15.75" x14ac:dyDescent="0.25">
      <c r="B165" s="98" t="s">
        <v>126</v>
      </c>
      <c r="C165" s="96">
        <v>200</v>
      </c>
      <c r="D165" s="53" t="s">
        <v>5</v>
      </c>
    </row>
    <row r="166" spans="2:4" ht="15.75" x14ac:dyDescent="0.25">
      <c r="B166" s="98" t="s">
        <v>127</v>
      </c>
      <c r="C166" s="96">
        <v>500</v>
      </c>
      <c r="D166" s="53" t="s">
        <v>5</v>
      </c>
    </row>
    <row r="167" spans="2:4" ht="15.75" x14ac:dyDescent="0.25">
      <c r="B167" s="98" t="s">
        <v>128</v>
      </c>
      <c r="C167" s="96">
        <v>400</v>
      </c>
      <c r="D167" s="53" t="s">
        <v>5</v>
      </c>
    </row>
    <row r="168" spans="2:4" ht="15.75" x14ac:dyDescent="0.25">
      <c r="B168" s="98" t="s">
        <v>129</v>
      </c>
      <c r="C168" s="96">
        <v>1000</v>
      </c>
      <c r="D168" s="53" t="s">
        <v>5</v>
      </c>
    </row>
    <row r="169" spans="2:4" ht="15.75" x14ac:dyDescent="0.25">
      <c r="B169" s="98" t="s">
        <v>130</v>
      </c>
      <c r="C169" s="96">
        <v>1000</v>
      </c>
      <c r="D169" s="53" t="s">
        <v>5</v>
      </c>
    </row>
    <row r="170" spans="2:4" ht="15.75" x14ac:dyDescent="0.25">
      <c r="B170" s="98" t="s">
        <v>131</v>
      </c>
      <c r="C170" s="96">
        <v>100</v>
      </c>
      <c r="D170" s="53" t="s">
        <v>5</v>
      </c>
    </row>
    <row r="171" spans="2:4" ht="15.75" x14ac:dyDescent="0.25">
      <c r="B171" s="98" t="s">
        <v>132</v>
      </c>
      <c r="C171" s="96">
        <v>200</v>
      </c>
      <c r="D171" s="53" t="s">
        <v>5</v>
      </c>
    </row>
    <row r="172" spans="2:4" ht="15.75" x14ac:dyDescent="0.25">
      <c r="B172" s="99" t="s">
        <v>133</v>
      </c>
      <c r="C172" s="96">
        <v>250</v>
      </c>
      <c r="D172" s="53" t="s">
        <v>5</v>
      </c>
    </row>
    <row r="173" spans="2:4" ht="15.75" x14ac:dyDescent="0.25">
      <c r="B173" s="98" t="s">
        <v>134</v>
      </c>
      <c r="C173" s="96">
        <v>500</v>
      </c>
      <c r="D173" s="53" t="s">
        <v>5</v>
      </c>
    </row>
    <row r="174" spans="2:4" ht="15.75" x14ac:dyDescent="0.25">
      <c r="B174" s="98" t="s">
        <v>135</v>
      </c>
      <c r="C174" s="96">
        <v>910.84</v>
      </c>
      <c r="D174" s="53" t="s">
        <v>5</v>
      </c>
    </row>
    <row r="175" spans="2:4" ht="15.75" x14ac:dyDescent="0.25">
      <c r="B175" s="98" t="s">
        <v>136</v>
      </c>
      <c r="C175" s="96">
        <v>1000</v>
      </c>
      <c r="D175" s="53" t="s">
        <v>5</v>
      </c>
    </row>
    <row r="176" spans="2:4" ht="15.75" x14ac:dyDescent="0.25">
      <c r="B176" s="98" t="s">
        <v>137</v>
      </c>
      <c r="C176" s="96">
        <v>50</v>
      </c>
      <c r="D176" s="53" t="s">
        <v>5</v>
      </c>
    </row>
    <row r="177" spans="2:4" ht="15.75" x14ac:dyDescent="0.25">
      <c r="B177" s="98" t="s">
        <v>138</v>
      </c>
      <c r="C177" s="96">
        <v>300</v>
      </c>
      <c r="D177" s="53" t="s">
        <v>5</v>
      </c>
    </row>
    <row r="178" spans="2:4" ht="15.75" x14ac:dyDescent="0.25">
      <c r="B178" s="99" t="s">
        <v>139</v>
      </c>
      <c r="C178" s="96">
        <v>500</v>
      </c>
      <c r="D178" s="53" t="s">
        <v>5</v>
      </c>
    </row>
    <row r="179" spans="2:4" ht="15.75" x14ac:dyDescent="0.25">
      <c r="B179" s="98" t="s">
        <v>140</v>
      </c>
      <c r="C179" s="96">
        <v>500</v>
      </c>
      <c r="D179" s="53" t="s">
        <v>5</v>
      </c>
    </row>
    <row r="180" spans="2:4" ht="15.75" x14ac:dyDescent="0.25">
      <c r="B180" s="98" t="s">
        <v>141</v>
      </c>
      <c r="C180" s="96">
        <v>150</v>
      </c>
      <c r="D180" s="53" t="s">
        <v>5</v>
      </c>
    </row>
    <row r="181" spans="2:4" ht="15.75" x14ac:dyDescent="0.25">
      <c r="B181" s="98" t="s">
        <v>142</v>
      </c>
      <c r="C181" s="96">
        <v>3000</v>
      </c>
      <c r="D181" s="53" t="s">
        <v>5</v>
      </c>
    </row>
    <row r="182" spans="2:4" ht="15.75" x14ac:dyDescent="0.25">
      <c r="B182" s="98" t="s">
        <v>143</v>
      </c>
      <c r="C182" s="96">
        <v>100</v>
      </c>
      <c r="D182" s="53" t="s">
        <v>5</v>
      </c>
    </row>
    <row r="183" spans="2:4" ht="15.75" x14ac:dyDescent="0.25">
      <c r="B183" s="98" t="s">
        <v>144</v>
      </c>
      <c r="C183" s="96">
        <v>1500</v>
      </c>
      <c r="D183" s="53" t="s">
        <v>5</v>
      </c>
    </row>
    <row r="184" spans="2:4" ht="15.75" x14ac:dyDescent="0.25">
      <c r="B184" s="98" t="s">
        <v>145</v>
      </c>
      <c r="C184" s="96">
        <v>1000</v>
      </c>
      <c r="D184" s="53" t="s">
        <v>5</v>
      </c>
    </row>
    <row r="185" spans="2:4" ht="15.75" x14ac:dyDescent="0.25">
      <c r="B185" s="98" t="s">
        <v>146</v>
      </c>
      <c r="C185" s="96">
        <v>100</v>
      </c>
      <c r="D185" s="53" t="s">
        <v>5</v>
      </c>
    </row>
    <row r="186" spans="2:4" ht="15.75" x14ac:dyDescent="0.25">
      <c r="B186" s="98" t="s">
        <v>147</v>
      </c>
      <c r="C186" s="96">
        <v>500</v>
      </c>
      <c r="D186" s="53" t="s">
        <v>5</v>
      </c>
    </row>
    <row r="187" spans="2:4" ht="15.75" x14ac:dyDescent="0.25">
      <c r="B187" s="98" t="s">
        <v>148</v>
      </c>
      <c r="C187" s="96">
        <v>1000</v>
      </c>
      <c r="D187" s="53" t="s">
        <v>5</v>
      </c>
    </row>
    <row r="188" spans="2:4" ht="15.75" x14ac:dyDescent="0.25">
      <c r="B188" s="98" t="s">
        <v>149</v>
      </c>
      <c r="C188" s="96">
        <v>700</v>
      </c>
      <c r="D188" s="53" t="s">
        <v>5</v>
      </c>
    </row>
    <row r="189" spans="2:4" ht="15.75" x14ac:dyDescent="0.25">
      <c r="B189" s="98" t="s">
        <v>150</v>
      </c>
      <c r="C189" s="96">
        <v>500</v>
      </c>
      <c r="D189" s="53" t="s">
        <v>5</v>
      </c>
    </row>
    <row r="190" spans="2:4" ht="15.75" x14ac:dyDescent="0.25">
      <c r="B190" s="98" t="s">
        <v>151</v>
      </c>
      <c r="C190" s="96">
        <v>3000</v>
      </c>
      <c r="D190" s="53" t="s">
        <v>5</v>
      </c>
    </row>
    <row r="191" spans="2:4" ht="15.75" customHeight="1" x14ac:dyDescent="0.25">
      <c r="B191" s="98" t="s">
        <v>152</v>
      </c>
      <c r="C191" s="96">
        <f>2000+1000</f>
        <v>3000</v>
      </c>
      <c r="D191" s="53" t="s">
        <v>5</v>
      </c>
    </row>
    <row r="192" spans="2:4" ht="15.75" x14ac:dyDescent="0.25">
      <c r="B192" s="98" t="s">
        <v>153</v>
      </c>
      <c r="C192" s="96">
        <v>500</v>
      </c>
      <c r="D192" s="53" t="s">
        <v>5</v>
      </c>
    </row>
    <row r="193" spans="2:4" ht="15.75" x14ac:dyDescent="0.25">
      <c r="B193" s="98" t="s">
        <v>154</v>
      </c>
      <c r="C193" s="96">
        <v>300</v>
      </c>
      <c r="D193" s="53" t="s">
        <v>5</v>
      </c>
    </row>
    <row r="194" spans="2:4" ht="15.75" x14ac:dyDescent="0.25">
      <c r="B194" s="98" t="s">
        <v>155</v>
      </c>
      <c r="C194" s="96">
        <v>50</v>
      </c>
      <c r="D194" s="53" t="s">
        <v>5</v>
      </c>
    </row>
    <row r="195" spans="2:4" ht="15.75" x14ac:dyDescent="0.25">
      <c r="B195" s="98" t="s">
        <v>156</v>
      </c>
      <c r="C195" s="96">
        <v>200</v>
      </c>
      <c r="D195" s="53" t="s">
        <v>5</v>
      </c>
    </row>
    <row r="196" spans="2:4" ht="15.75" x14ac:dyDescent="0.25">
      <c r="B196" s="98" t="s">
        <v>157</v>
      </c>
      <c r="C196" s="96">
        <v>800</v>
      </c>
      <c r="D196" s="53" t="s">
        <v>5</v>
      </c>
    </row>
    <row r="197" spans="2:4" ht="15.75" x14ac:dyDescent="0.25">
      <c r="B197" s="98" t="s">
        <v>158</v>
      </c>
      <c r="C197" s="96">
        <v>300</v>
      </c>
      <c r="D197" s="53" t="s">
        <v>5</v>
      </c>
    </row>
    <row r="198" spans="2:4" ht="15.75" x14ac:dyDescent="0.25">
      <c r="B198" s="98" t="s">
        <v>159</v>
      </c>
      <c r="C198" s="96">
        <f>1000+1000</f>
        <v>2000</v>
      </c>
      <c r="D198" s="53" t="s">
        <v>5</v>
      </c>
    </row>
    <row r="199" spans="2:4" ht="15.75" x14ac:dyDescent="0.25">
      <c r="B199" s="98" t="s">
        <v>160</v>
      </c>
      <c r="C199" s="96">
        <v>500</v>
      </c>
      <c r="D199" s="53" t="s">
        <v>5</v>
      </c>
    </row>
    <row r="200" spans="2:4" ht="15.75" x14ac:dyDescent="0.25">
      <c r="B200" s="98" t="s">
        <v>161</v>
      </c>
      <c r="C200" s="96">
        <v>2000</v>
      </c>
      <c r="D200" s="53" t="s">
        <v>5</v>
      </c>
    </row>
    <row r="201" spans="2:4" ht="15.75" x14ac:dyDescent="0.25">
      <c r="B201" s="98" t="s">
        <v>162</v>
      </c>
      <c r="C201" s="96">
        <f>200+200+100+100+100+100+100</f>
        <v>900</v>
      </c>
      <c r="D201" s="53" t="s">
        <v>5</v>
      </c>
    </row>
    <row r="202" spans="2:4" ht="15.75" x14ac:dyDescent="0.25">
      <c r="B202" s="98" t="s">
        <v>163</v>
      </c>
      <c r="C202" s="96">
        <v>1000</v>
      </c>
      <c r="D202" s="53" t="s">
        <v>5</v>
      </c>
    </row>
    <row r="203" spans="2:4" ht="15.75" x14ac:dyDescent="0.25">
      <c r="B203" s="98" t="s">
        <v>164</v>
      </c>
      <c r="C203" s="96">
        <v>500</v>
      </c>
      <c r="D203" s="53" t="s">
        <v>5</v>
      </c>
    </row>
    <row r="204" spans="2:4" ht="15.75" x14ac:dyDescent="0.25">
      <c r="B204" s="98" t="s">
        <v>165</v>
      </c>
      <c r="C204" s="96">
        <f>500+500</f>
        <v>1000</v>
      </c>
      <c r="D204" s="53" t="s">
        <v>5</v>
      </c>
    </row>
    <row r="205" spans="2:4" ht="15.75" x14ac:dyDescent="0.25">
      <c r="B205" s="98" t="s">
        <v>151</v>
      </c>
      <c r="C205" s="96">
        <f>2500+2500</f>
        <v>5000</v>
      </c>
      <c r="D205" s="53" t="s">
        <v>5</v>
      </c>
    </row>
    <row r="206" spans="2:4" ht="15.75" x14ac:dyDescent="0.25">
      <c r="B206" s="98" t="s">
        <v>166</v>
      </c>
      <c r="C206" s="96">
        <f>500+500+500</f>
        <v>1500</v>
      </c>
      <c r="D206" s="53" t="s">
        <v>5</v>
      </c>
    </row>
    <row r="207" spans="2:4" ht="15.75" x14ac:dyDescent="0.25">
      <c r="B207" s="98" t="s">
        <v>167</v>
      </c>
      <c r="C207" s="96">
        <v>150</v>
      </c>
      <c r="D207" s="53" t="s">
        <v>5</v>
      </c>
    </row>
    <row r="208" spans="2:4" ht="15.75" x14ac:dyDescent="0.25">
      <c r="B208" s="98" t="s">
        <v>168</v>
      </c>
      <c r="C208" s="96">
        <v>200</v>
      </c>
      <c r="D208" s="53" t="s">
        <v>5</v>
      </c>
    </row>
    <row r="209" spans="2:4" ht="15.75" x14ac:dyDescent="0.25">
      <c r="B209" s="98" t="s">
        <v>169</v>
      </c>
      <c r="C209" s="96">
        <v>300</v>
      </c>
      <c r="D209" s="53" t="s">
        <v>5</v>
      </c>
    </row>
    <row r="210" spans="2:4" ht="15.75" x14ac:dyDescent="0.25">
      <c r="B210" s="98" t="s">
        <v>170</v>
      </c>
      <c r="C210" s="96">
        <v>500</v>
      </c>
      <c r="D210" s="53" t="s">
        <v>5</v>
      </c>
    </row>
    <row r="211" spans="2:4" ht="15.75" x14ac:dyDescent="0.25">
      <c r="B211" s="98" t="s">
        <v>171</v>
      </c>
      <c r="C211" s="96">
        <v>500</v>
      </c>
      <c r="D211" s="53" t="s">
        <v>5</v>
      </c>
    </row>
    <row r="212" spans="2:4" ht="15.75" x14ac:dyDescent="0.25">
      <c r="B212" s="98" t="s">
        <v>172</v>
      </c>
      <c r="C212" s="96">
        <v>100</v>
      </c>
      <c r="D212" s="53" t="s">
        <v>5</v>
      </c>
    </row>
    <row r="213" spans="2:4" ht="15.75" x14ac:dyDescent="0.25">
      <c r="B213" s="98" t="s">
        <v>173</v>
      </c>
      <c r="C213" s="96">
        <v>1000</v>
      </c>
      <c r="D213" s="53" t="s">
        <v>5</v>
      </c>
    </row>
    <row r="214" spans="2:4" ht="15.75" x14ac:dyDescent="0.25">
      <c r="B214" s="98" t="s">
        <v>174</v>
      </c>
      <c r="C214" s="96">
        <v>1000</v>
      </c>
      <c r="D214" s="53" t="s">
        <v>5</v>
      </c>
    </row>
    <row r="215" spans="2:4" ht="15.75" x14ac:dyDescent="0.25">
      <c r="B215" s="98" t="s">
        <v>175</v>
      </c>
      <c r="C215" s="96">
        <f>200+200+200</f>
        <v>600</v>
      </c>
      <c r="D215" s="53" t="s">
        <v>5</v>
      </c>
    </row>
    <row r="216" spans="2:4" ht="15.75" x14ac:dyDescent="0.25">
      <c r="B216" s="98" t="s">
        <v>176</v>
      </c>
      <c r="C216" s="96">
        <f>500+500+300</f>
        <v>1300</v>
      </c>
      <c r="D216" s="53" t="s">
        <v>5</v>
      </c>
    </row>
    <row r="217" spans="2:4" ht="15.75" x14ac:dyDescent="0.25">
      <c r="B217" s="98" t="s">
        <v>177</v>
      </c>
      <c r="C217" s="96">
        <f>200+200</f>
        <v>400</v>
      </c>
      <c r="D217" s="53" t="s">
        <v>5</v>
      </c>
    </row>
    <row r="218" spans="2:4" ht="15.75" x14ac:dyDescent="0.25">
      <c r="B218" s="98" t="s">
        <v>178</v>
      </c>
      <c r="C218" s="96">
        <v>500</v>
      </c>
      <c r="D218" s="53" t="s">
        <v>5</v>
      </c>
    </row>
    <row r="219" spans="2:4" ht="15.75" x14ac:dyDescent="0.25">
      <c r="B219" s="98" t="s">
        <v>179</v>
      </c>
      <c r="C219" s="96">
        <v>200</v>
      </c>
      <c r="D219" s="53" t="s">
        <v>5</v>
      </c>
    </row>
    <row r="220" spans="2:4" ht="15.75" x14ac:dyDescent="0.25">
      <c r="B220" s="98" t="s">
        <v>180</v>
      </c>
      <c r="C220" s="96">
        <v>500</v>
      </c>
      <c r="D220" s="53" t="s">
        <v>5</v>
      </c>
    </row>
    <row r="221" spans="2:4" ht="15.75" x14ac:dyDescent="0.25">
      <c r="B221" s="98" t="s">
        <v>181</v>
      </c>
      <c r="C221" s="96">
        <v>200</v>
      </c>
      <c r="D221" s="53" t="s">
        <v>5</v>
      </c>
    </row>
    <row r="222" spans="2:4" ht="15.75" x14ac:dyDescent="0.25">
      <c r="B222" s="98" t="s">
        <v>182</v>
      </c>
      <c r="C222" s="96">
        <v>100</v>
      </c>
      <c r="D222" s="53" t="s">
        <v>5</v>
      </c>
    </row>
    <row r="223" spans="2:4" ht="15.75" x14ac:dyDescent="0.25">
      <c r="B223" s="98" t="s">
        <v>183</v>
      </c>
      <c r="C223" s="96">
        <v>1000</v>
      </c>
      <c r="D223" s="53" t="s">
        <v>5</v>
      </c>
    </row>
    <row r="224" spans="2:4" ht="15.75" x14ac:dyDescent="0.25">
      <c r="B224" s="98" t="s">
        <v>184</v>
      </c>
      <c r="C224" s="96">
        <v>300</v>
      </c>
      <c r="D224" s="53" t="s">
        <v>5</v>
      </c>
    </row>
    <row r="225" spans="2:4" ht="15.75" x14ac:dyDescent="0.25">
      <c r="B225" s="98" t="s">
        <v>185</v>
      </c>
      <c r="C225" s="96">
        <v>500</v>
      </c>
      <c r="D225" s="53" t="s">
        <v>5</v>
      </c>
    </row>
    <row r="226" spans="2:4" ht="15.75" x14ac:dyDescent="0.25">
      <c r="B226" s="98" t="s">
        <v>186</v>
      </c>
      <c r="C226" s="96">
        <v>300</v>
      </c>
      <c r="D226" s="53" t="s">
        <v>5</v>
      </c>
    </row>
    <row r="227" spans="2:4" ht="15.75" x14ac:dyDescent="0.25">
      <c r="B227" s="98" t="s">
        <v>187</v>
      </c>
      <c r="C227" s="96">
        <f>200+200</f>
        <v>400</v>
      </c>
      <c r="D227" s="53" t="s">
        <v>5</v>
      </c>
    </row>
    <row r="228" spans="2:4" ht="15.75" x14ac:dyDescent="0.25">
      <c r="B228" s="98" t="s">
        <v>188</v>
      </c>
      <c r="C228" s="96">
        <v>1000</v>
      </c>
      <c r="D228" s="53" t="s">
        <v>5</v>
      </c>
    </row>
    <row r="229" spans="2:4" ht="15.75" x14ac:dyDescent="0.25">
      <c r="B229" s="98" t="s">
        <v>189</v>
      </c>
      <c r="C229" s="96">
        <v>100</v>
      </c>
      <c r="D229" s="53" t="s">
        <v>5</v>
      </c>
    </row>
    <row r="230" spans="2:4" ht="15.75" x14ac:dyDescent="0.25">
      <c r="B230" s="98" t="s">
        <v>190</v>
      </c>
      <c r="C230" s="96">
        <v>500</v>
      </c>
      <c r="D230" s="53" t="s">
        <v>5</v>
      </c>
    </row>
    <row r="231" spans="2:4" ht="15.75" x14ac:dyDescent="0.25">
      <c r="B231" s="98" t="s">
        <v>191</v>
      </c>
      <c r="C231" s="96">
        <v>1000</v>
      </c>
      <c r="D231" s="53" t="s">
        <v>5</v>
      </c>
    </row>
    <row r="232" spans="2:4" ht="15.75" x14ac:dyDescent="0.25">
      <c r="B232" s="98" t="s">
        <v>192</v>
      </c>
      <c r="C232" s="96">
        <v>100</v>
      </c>
      <c r="D232" s="53" t="s">
        <v>5</v>
      </c>
    </row>
    <row r="233" spans="2:4" ht="15.75" x14ac:dyDescent="0.25">
      <c r="B233" s="98" t="s">
        <v>193</v>
      </c>
      <c r="C233" s="96">
        <f>5000+5000</f>
        <v>10000</v>
      </c>
      <c r="D233" s="53" t="s">
        <v>5</v>
      </c>
    </row>
    <row r="234" spans="2:4" ht="15.75" x14ac:dyDescent="0.25">
      <c r="B234" s="98" t="s">
        <v>194</v>
      </c>
      <c r="C234" s="96">
        <v>2000</v>
      </c>
      <c r="D234" s="53" t="s">
        <v>5</v>
      </c>
    </row>
    <row r="235" spans="2:4" ht="15.75" x14ac:dyDescent="0.25">
      <c r="B235" s="98" t="s">
        <v>195</v>
      </c>
      <c r="C235" s="96">
        <v>1000</v>
      </c>
      <c r="D235" s="53" t="s">
        <v>5</v>
      </c>
    </row>
    <row r="236" spans="2:4" ht="15.75" x14ac:dyDescent="0.25">
      <c r="B236" s="98" t="s">
        <v>196</v>
      </c>
      <c r="C236" s="96">
        <v>500</v>
      </c>
      <c r="D236" s="53" t="s">
        <v>5</v>
      </c>
    </row>
    <row r="237" spans="2:4" ht="15.75" x14ac:dyDescent="0.25">
      <c r="B237" s="98" t="s">
        <v>197</v>
      </c>
      <c r="C237" s="96">
        <v>1000</v>
      </c>
      <c r="D237" s="53" t="s">
        <v>5</v>
      </c>
    </row>
    <row r="238" spans="2:4" ht="15.75" x14ac:dyDescent="0.25">
      <c r="B238" s="98" t="s">
        <v>198</v>
      </c>
      <c r="C238" s="96">
        <v>200</v>
      </c>
      <c r="D238" s="53" t="s">
        <v>5</v>
      </c>
    </row>
    <row r="239" spans="2:4" ht="15.75" x14ac:dyDescent="0.25">
      <c r="B239" s="98" t="s">
        <v>199</v>
      </c>
      <c r="C239" s="96">
        <f>500+100+100+100</f>
        <v>800</v>
      </c>
      <c r="D239" s="53" t="s">
        <v>5</v>
      </c>
    </row>
    <row r="240" spans="2:4" ht="15.75" x14ac:dyDescent="0.25">
      <c r="B240" s="98" t="s">
        <v>200</v>
      </c>
      <c r="C240" s="96">
        <v>100</v>
      </c>
      <c r="D240" s="53" t="s">
        <v>5</v>
      </c>
    </row>
    <row r="241" spans="2:4" ht="15.75" x14ac:dyDescent="0.25">
      <c r="B241" s="98" t="s">
        <v>201</v>
      </c>
      <c r="C241" s="96">
        <v>300</v>
      </c>
      <c r="D241" s="53" t="s">
        <v>5</v>
      </c>
    </row>
    <row r="242" spans="2:4" ht="15.75" x14ac:dyDescent="0.25">
      <c r="B242" s="98" t="s">
        <v>202</v>
      </c>
      <c r="C242" s="96">
        <v>100</v>
      </c>
      <c r="D242" s="53" t="s">
        <v>5</v>
      </c>
    </row>
    <row r="243" spans="2:4" ht="15.75" x14ac:dyDescent="0.25">
      <c r="B243" s="98" t="s">
        <v>120</v>
      </c>
      <c r="C243" s="96">
        <v>500</v>
      </c>
      <c r="D243" s="53" t="s">
        <v>5</v>
      </c>
    </row>
    <row r="244" spans="2:4" ht="15.75" x14ac:dyDescent="0.25">
      <c r="B244" s="98" t="s">
        <v>203</v>
      </c>
      <c r="C244" s="96">
        <v>50</v>
      </c>
      <c r="D244" s="53" t="s">
        <v>5</v>
      </c>
    </row>
    <row r="245" spans="2:4" ht="15.75" x14ac:dyDescent="0.25">
      <c r="B245" s="98" t="s">
        <v>204</v>
      </c>
      <c r="C245" s="96">
        <v>300</v>
      </c>
      <c r="D245" s="53" t="s">
        <v>5</v>
      </c>
    </row>
    <row r="246" spans="2:4" ht="15.75" x14ac:dyDescent="0.25">
      <c r="B246" s="98" t="s">
        <v>205</v>
      </c>
      <c r="C246" s="96">
        <v>500</v>
      </c>
      <c r="D246" s="53" t="s">
        <v>5</v>
      </c>
    </row>
    <row r="247" spans="2:4" ht="15.75" x14ac:dyDescent="0.25">
      <c r="B247" s="98" t="s">
        <v>206</v>
      </c>
      <c r="C247" s="96">
        <v>1000</v>
      </c>
      <c r="D247" s="53" t="s">
        <v>5</v>
      </c>
    </row>
    <row r="248" spans="2:4" ht="15.75" x14ac:dyDescent="0.25">
      <c r="B248" s="98" t="s">
        <v>207</v>
      </c>
      <c r="C248" s="96">
        <v>300</v>
      </c>
      <c r="D248" s="53" t="s">
        <v>5</v>
      </c>
    </row>
    <row r="249" spans="2:4" ht="15.75" x14ac:dyDescent="0.25">
      <c r="B249" s="98" t="s">
        <v>208</v>
      </c>
      <c r="C249" s="96">
        <v>500</v>
      </c>
      <c r="D249" s="53" t="s">
        <v>5</v>
      </c>
    </row>
    <row r="250" spans="2:4" ht="15.75" x14ac:dyDescent="0.25">
      <c r="B250" s="98" t="s">
        <v>126</v>
      </c>
      <c r="C250" s="96">
        <f>1500+1500</f>
        <v>3000</v>
      </c>
      <c r="D250" s="53" t="s">
        <v>5</v>
      </c>
    </row>
    <row r="251" spans="2:4" ht="15.75" x14ac:dyDescent="0.25">
      <c r="B251" s="98" t="s">
        <v>121</v>
      </c>
      <c r="C251" s="96">
        <v>300</v>
      </c>
      <c r="D251" s="53" t="s">
        <v>5</v>
      </c>
    </row>
    <row r="252" spans="2:4" ht="15.75" x14ac:dyDescent="0.25">
      <c r="B252" s="98" t="s">
        <v>209</v>
      </c>
      <c r="C252" s="96">
        <f>500+2000</f>
        <v>2500</v>
      </c>
      <c r="D252" s="53" t="s">
        <v>5</v>
      </c>
    </row>
    <row r="253" spans="2:4" ht="15.75" x14ac:dyDescent="0.25">
      <c r="B253" s="98" t="s">
        <v>77</v>
      </c>
      <c r="C253" s="96">
        <v>2000</v>
      </c>
      <c r="D253" s="53" t="s">
        <v>5</v>
      </c>
    </row>
    <row r="254" spans="2:4" ht="15.75" x14ac:dyDescent="0.25">
      <c r="B254" s="98" t="s">
        <v>210</v>
      </c>
      <c r="C254" s="96">
        <v>1000</v>
      </c>
      <c r="D254" s="53" t="s">
        <v>5</v>
      </c>
    </row>
    <row r="255" spans="2:4" ht="15.75" x14ac:dyDescent="0.25">
      <c r="B255" s="98" t="s">
        <v>211</v>
      </c>
      <c r="C255" s="96">
        <v>250</v>
      </c>
      <c r="D255" s="53" t="s">
        <v>5</v>
      </c>
    </row>
    <row r="256" spans="2:4" ht="15.75" x14ac:dyDescent="0.25">
      <c r="B256" s="98" t="s">
        <v>212</v>
      </c>
      <c r="C256" s="96">
        <v>7000</v>
      </c>
      <c r="D256" s="53" t="s">
        <v>5</v>
      </c>
    </row>
    <row r="257" spans="2:4" ht="15.75" x14ac:dyDescent="0.25">
      <c r="B257" s="98" t="s">
        <v>213</v>
      </c>
      <c r="C257" s="96">
        <v>2000</v>
      </c>
      <c r="D257" s="53" t="s">
        <v>5</v>
      </c>
    </row>
    <row r="258" spans="2:4" ht="15.75" x14ac:dyDescent="0.25">
      <c r="B258" s="98" t="s">
        <v>214</v>
      </c>
      <c r="C258" s="96">
        <v>300</v>
      </c>
      <c r="D258" s="53" t="s">
        <v>5</v>
      </c>
    </row>
    <row r="259" spans="2:4" ht="15.75" x14ac:dyDescent="0.25">
      <c r="B259" s="98" t="s">
        <v>102</v>
      </c>
      <c r="C259" s="96">
        <v>500</v>
      </c>
      <c r="D259" s="53" t="s">
        <v>5</v>
      </c>
    </row>
    <row r="260" spans="2:4" ht="15.75" x14ac:dyDescent="0.25">
      <c r="B260" s="98" t="s">
        <v>215</v>
      </c>
      <c r="C260" s="96">
        <v>500</v>
      </c>
      <c r="D260" s="53" t="s">
        <v>5</v>
      </c>
    </row>
    <row r="261" spans="2:4" ht="15.75" x14ac:dyDescent="0.25">
      <c r="B261" s="98" t="s">
        <v>117</v>
      </c>
      <c r="C261" s="96">
        <v>10000</v>
      </c>
      <c r="D261" s="53" t="s">
        <v>5</v>
      </c>
    </row>
    <row r="262" spans="2:4" ht="15.75" x14ac:dyDescent="0.25">
      <c r="B262" s="98" t="s">
        <v>163</v>
      </c>
      <c r="C262" s="96">
        <v>500</v>
      </c>
      <c r="D262" s="53" t="s">
        <v>5</v>
      </c>
    </row>
    <row r="263" spans="2:4" ht="15.75" x14ac:dyDescent="0.25">
      <c r="B263" s="98" t="s">
        <v>216</v>
      </c>
      <c r="C263" s="96">
        <v>300</v>
      </c>
      <c r="D263" s="53" t="s">
        <v>5</v>
      </c>
    </row>
    <row r="264" spans="2:4" ht="15.75" x14ac:dyDescent="0.25">
      <c r="B264" s="98" t="s">
        <v>217</v>
      </c>
      <c r="C264" s="96">
        <v>500</v>
      </c>
      <c r="D264" s="53" t="s">
        <v>5</v>
      </c>
    </row>
    <row r="265" spans="2:4" ht="15.75" x14ac:dyDescent="0.25">
      <c r="B265" s="98" t="s">
        <v>218</v>
      </c>
      <c r="C265" s="96">
        <v>1000</v>
      </c>
      <c r="D265" s="53" t="s">
        <v>5</v>
      </c>
    </row>
    <row r="266" spans="2:4" ht="15.75" x14ac:dyDescent="0.25">
      <c r="B266" s="98" t="s">
        <v>219</v>
      </c>
      <c r="C266" s="96">
        <v>50000</v>
      </c>
      <c r="D266" s="53" t="s">
        <v>5</v>
      </c>
    </row>
    <row r="267" spans="2:4" ht="15.75" x14ac:dyDescent="0.25">
      <c r="B267" s="63" t="s">
        <v>51</v>
      </c>
      <c r="C267" s="64">
        <v>12000</v>
      </c>
      <c r="D267" s="53" t="s">
        <v>5</v>
      </c>
    </row>
    <row r="268" spans="2:4" ht="15.75" customHeight="1" x14ac:dyDescent="0.25">
      <c r="B268" s="63" t="s">
        <v>33</v>
      </c>
      <c r="C268" s="67">
        <v>12000</v>
      </c>
      <c r="D268" s="53" t="s">
        <v>5</v>
      </c>
    </row>
    <row r="269" spans="2:4" ht="15.75" x14ac:dyDescent="0.25">
      <c r="B269" s="62" t="s">
        <v>32</v>
      </c>
      <c r="C269" s="64">
        <v>10000</v>
      </c>
      <c r="D269" s="53" t="s">
        <v>5</v>
      </c>
    </row>
    <row r="270" spans="2:4" ht="15.75" customHeight="1" x14ac:dyDescent="0.25">
      <c r="B270" s="63" t="s">
        <v>35</v>
      </c>
      <c r="C270" s="64">
        <v>10000</v>
      </c>
      <c r="D270" s="53" t="s">
        <v>5</v>
      </c>
    </row>
    <row r="271" spans="2:4" ht="15.75" customHeight="1" x14ac:dyDescent="0.25">
      <c r="B271" s="63" t="s">
        <v>34</v>
      </c>
      <c r="C271" s="64">
        <v>30000</v>
      </c>
      <c r="D271" s="53" t="s">
        <v>5</v>
      </c>
    </row>
    <row r="272" spans="2:4" ht="15.75" customHeight="1" x14ac:dyDescent="0.25">
      <c r="B272" s="63" t="s">
        <v>37</v>
      </c>
      <c r="C272" s="64">
        <v>20000</v>
      </c>
      <c r="D272" s="53" t="s">
        <v>5</v>
      </c>
    </row>
    <row r="273" spans="2:4" ht="15.75" customHeight="1" x14ac:dyDescent="0.25">
      <c r="B273" s="63" t="s">
        <v>36</v>
      </c>
      <c r="C273" s="64">
        <v>10000</v>
      </c>
      <c r="D273" s="53" t="s">
        <v>5</v>
      </c>
    </row>
    <row r="274" spans="2:4" ht="15.75" customHeight="1" x14ac:dyDescent="0.25">
      <c r="B274" s="63" t="s">
        <v>41</v>
      </c>
      <c r="C274" s="64">
        <v>3000</v>
      </c>
      <c r="D274" s="53" t="s">
        <v>5</v>
      </c>
    </row>
    <row r="275" spans="2:4" ht="15.75" customHeight="1" x14ac:dyDescent="0.25">
      <c r="B275" s="63" t="s">
        <v>42</v>
      </c>
      <c r="C275" s="64">
        <v>25000</v>
      </c>
      <c r="D275" s="53" t="s">
        <v>5</v>
      </c>
    </row>
    <row r="276" spans="2:4" ht="15.75" customHeight="1" x14ac:dyDescent="0.25">
      <c r="B276" s="63" t="s">
        <v>43</v>
      </c>
      <c r="C276" s="64">
        <v>20000</v>
      </c>
      <c r="D276" s="53" t="s">
        <v>5</v>
      </c>
    </row>
    <row r="277" spans="2:4" ht="15.75" customHeight="1" x14ac:dyDescent="0.25">
      <c r="B277" s="63" t="s">
        <v>44</v>
      </c>
      <c r="C277" s="64">
        <v>7534</v>
      </c>
      <c r="D277" s="53" t="s">
        <v>5</v>
      </c>
    </row>
    <row r="278" spans="2:4" ht="15.75" customHeight="1" x14ac:dyDescent="0.25">
      <c r="B278" s="63" t="s">
        <v>45</v>
      </c>
      <c r="C278" s="64">
        <v>6000</v>
      </c>
      <c r="D278" s="53" t="s">
        <v>5</v>
      </c>
    </row>
    <row r="279" spans="2:4" ht="34.5" customHeight="1" x14ac:dyDescent="0.25">
      <c r="B279" s="70" t="s">
        <v>46</v>
      </c>
      <c r="C279" s="71">
        <v>9000</v>
      </c>
      <c r="D279" s="53" t="s">
        <v>5</v>
      </c>
    </row>
    <row r="280" spans="2:4" ht="15.75" customHeight="1" x14ac:dyDescent="0.25">
      <c r="B280" s="63" t="s">
        <v>49</v>
      </c>
      <c r="C280" s="64">
        <v>200000</v>
      </c>
      <c r="D280" s="53" t="s">
        <v>5</v>
      </c>
    </row>
    <row r="281" spans="2:4" ht="15.75" x14ac:dyDescent="0.25">
      <c r="B281" s="63" t="s">
        <v>50</v>
      </c>
      <c r="C281" s="64">
        <v>5000</v>
      </c>
      <c r="D281" s="53" t="s">
        <v>5</v>
      </c>
    </row>
    <row r="282" spans="2:4" ht="15.75" x14ac:dyDescent="0.25">
      <c r="B282" s="63" t="s">
        <v>56</v>
      </c>
      <c r="C282" s="94">
        <v>30000</v>
      </c>
      <c r="D282" s="53" t="s">
        <v>5</v>
      </c>
    </row>
    <row r="283" spans="2:4" ht="15.75" x14ac:dyDescent="0.25">
      <c r="B283" s="63" t="s">
        <v>57</v>
      </c>
      <c r="C283" s="94">
        <v>20000</v>
      </c>
      <c r="D283" s="53" t="s">
        <v>5</v>
      </c>
    </row>
    <row r="284" spans="2:4" ht="15.75" x14ac:dyDescent="0.25">
      <c r="B284" s="99" t="s">
        <v>60</v>
      </c>
      <c r="C284" s="94">
        <v>4235</v>
      </c>
      <c r="D284" s="53" t="s">
        <v>5</v>
      </c>
    </row>
    <row r="285" spans="2:4" ht="15.75" x14ac:dyDescent="0.25">
      <c r="B285" s="99" t="s">
        <v>78</v>
      </c>
      <c r="C285" s="94">
        <v>2700</v>
      </c>
      <c r="D285" s="53" t="s">
        <v>5</v>
      </c>
    </row>
    <row r="286" spans="2:4" ht="15.75" x14ac:dyDescent="0.25">
      <c r="B286" s="99" t="s">
        <v>79</v>
      </c>
      <c r="C286" s="94">
        <v>1000</v>
      </c>
      <c r="D286" s="53" t="s">
        <v>5</v>
      </c>
    </row>
    <row r="287" spans="2:4" ht="15.75" x14ac:dyDescent="0.25">
      <c r="B287" s="99" t="s">
        <v>80</v>
      </c>
      <c r="C287" s="94">
        <v>500</v>
      </c>
      <c r="D287" s="53" t="s">
        <v>5</v>
      </c>
    </row>
    <row r="288" spans="2:4" ht="15.75" x14ac:dyDescent="0.25">
      <c r="B288" s="99" t="s">
        <v>81</v>
      </c>
      <c r="C288" s="94">
        <v>5000</v>
      </c>
      <c r="D288" s="53" t="s">
        <v>5</v>
      </c>
    </row>
    <row r="289" spans="2:4" ht="31.5" x14ac:dyDescent="0.25">
      <c r="B289" s="99" t="s">
        <v>82</v>
      </c>
      <c r="C289" s="94">
        <v>2100</v>
      </c>
      <c r="D289" s="53" t="s">
        <v>5</v>
      </c>
    </row>
    <row r="290" spans="2:4" ht="15.75" x14ac:dyDescent="0.25">
      <c r="B290" s="99" t="s">
        <v>83</v>
      </c>
      <c r="C290" s="94">
        <v>6300</v>
      </c>
      <c r="D290" s="53" t="s">
        <v>5</v>
      </c>
    </row>
    <row r="291" spans="2:4" ht="30" x14ac:dyDescent="0.25">
      <c r="B291" s="85" t="s">
        <v>220</v>
      </c>
      <c r="C291" s="94">
        <v>404269.78</v>
      </c>
      <c r="D291" s="53" t="s">
        <v>5</v>
      </c>
    </row>
    <row r="292" spans="2:4" ht="15.75" customHeight="1" x14ac:dyDescent="0.25">
      <c r="B292" s="97" t="s">
        <v>222</v>
      </c>
      <c r="C292" s="94">
        <v>2175623.4900000002</v>
      </c>
      <c r="D292" s="53" t="s">
        <v>5</v>
      </c>
    </row>
    <row r="293" spans="2:4" ht="15.75" customHeight="1" x14ac:dyDescent="0.25">
      <c r="B293" s="106" t="s">
        <v>29</v>
      </c>
      <c r="C293" s="94">
        <v>2350</v>
      </c>
      <c r="D293" s="54" t="s">
        <v>5</v>
      </c>
    </row>
    <row r="294" spans="2:4" ht="19.5" hidden="1" customHeight="1" x14ac:dyDescent="0.25">
      <c r="B294" s="87"/>
      <c r="C294" s="30"/>
      <c r="D294" s="31" t="s">
        <v>5</v>
      </c>
    </row>
    <row r="295" spans="2:4" ht="15.75" hidden="1" customHeight="1" x14ac:dyDescent="0.25">
      <c r="B295" s="77"/>
      <c r="C295" s="33"/>
      <c r="D295" s="34" t="s">
        <v>5</v>
      </c>
    </row>
    <row r="296" spans="2:4" ht="15.75" hidden="1" x14ac:dyDescent="0.25">
      <c r="B296" s="29"/>
      <c r="C296" s="30"/>
      <c r="D296" s="31" t="s">
        <v>5</v>
      </c>
    </row>
    <row r="297" spans="2:4" ht="15.75" hidden="1" customHeight="1" x14ac:dyDescent="0.25">
      <c r="B297" s="77"/>
      <c r="C297" s="33"/>
      <c r="D297" s="34" t="s">
        <v>5</v>
      </c>
    </row>
    <row r="298" spans="2:4" ht="15.75" hidden="1" x14ac:dyDescent="0.25">
      <c r="B298" s="29"/>
      <c r="C298" s="30"/>
      <c r="D298" s="31" t="s">
        <v>5</v>
      </c>
    </row>
    <row r="299" spans="2:4" ht="15.75" hidden="1" customHeight="1" x14ac:dyDescent="0.25">
      <c r="B299" s="77"/>
      <c r="C299" s="33"/>
      <c r="D299" s="34" t="s">
        <v>5</v>
      </c>
    </row>
    <row r="300" spans="2:4" ht="15.75" hidden="1" x14ac:dyDescent="0.25">
      <c r="B300" s="29"/>
      <c r="C300" s="30"/>
      <c r="D300" s="31" t="s">
        <v>5</v>
      </c>
    </row>
    <row r="301" spans="2:4" ht="15.75" hidden="1" x14ac:dyDescent="0.25">
      <c r="B301" s="32"/>
      <c r="C301" s="33"/>
      <c r="D301" s="34" t="s">
        <v>5</v>
      </c>
    </row>
    <row r="302" spans="2:4" ht="15.75" hidden="1" x14ac:dyDescent="0.25">
      <c r="B302" s="37"/>
      <c r="C302" s="30"/>
      <c r="D302" s="31" t="s">
        <v>5</v>
      </c>
    </row>
    <row r="303" spans="2:4" ht="15.75" hidden="1" customHeight="1" x14ac:dyDescent="0.25">
      <c r="B303" s="78"/>
      <c r="C303" s="33"/>
      <c r="D303" s="34" t="s">
        <v>5</v>
      </c>
    </row>
    <row r="304" spans="2:4" ht="15.75" hidden="1" x14ac:dyDescent="0.25">
      <c r="B304" s="29"/>
      <c r="C304" s="30"/>
      <c r="D304" s="31" t="s">
        <v>5</v>
      </c>
    </row>
    <row r="305" spans="2:4" ht="15.75" hidden="1" customHeight="1" x14ac:dyDescent="0.25">
      <c r="B305" s="77"/>
      <c r="C305" s="33"/>
      <c r="D305" s="34" t="s">
        <v>5</v>
      </c>
    </row>
    <row r="306" spans="2:4" ht="15.75" hidden="1" x14ac:dyDescent="0.25">
      <c r="B306" s="29"/>
      <c r="C306" s="30"/>
      <c r="D306" s="31" t="s">
        <v>5</v>
      </c>
    </row>
    <row r="307" spans="2:4" ht="15.75" hidden="1" customHeight="1" x14ac:dyDescent="0.25">
      <c r="B307" s="77"/>
      <c r="C307" s="33"/>
      <c r="D307" s="34" t="s">
        <v>5</v>
      </c>
    </row>
    <row r="308" spans="2:4" ht="15.75" hidden="1" x14ac:dyDescent="0.25">
      <c r="B308" s="29"/>
      <c r="C308" s="30"/>
      <c r="D308" s="31" t="s">
        <v>5</v>
      </c>
    </row>
    <row r="309" spans="2:4" ht="15.75" hidden="1" customHeight="1" x14ac:dyDescent="0.25">
      <c r="B309" s="77"/>
      <c r="C309" s="33"/>
      <c r="D309" s="34" t="s">
        <v>5</v>
      </c>
    </row>
    <row r="310" spans="2:4" ht="15.75" hidden="1" x14ac:dyDescent="0.25">
      <c r="B310" s="29"/>
      <c r="C310" s="30"/>
      <c r="D310" s="31" t="s">
        <v>5</v>
      </c>
    </row>
    <row r="311" spans="2:4" ht="15.75" hidden="1" customHeight="1" x14ac:dyDescent="0.25">
      <c r="B311" s="77"/>
      <c r="C311" s="33"/>
      <c r="D311" s="34" t="s">
        <v>5</v>
      </c>
    </row>
    <row r="312" spans="2:4" ht="15.75" hidden="1" x14ac:dyDescent="0.25">
      <c r="B312" s="29"/>
      <c r="C312" s="30"/>
      <c r="D312" s="31" t="s">
        <v>5</v>
      </c>
    </row>
    <row r="313" spans="2:4" ht="15.75" hidden="1" x14ac:dyDescent="0.25">
      <c r="B313" s="32"/>
      <c r="C313" s="33"/>
      <c r="D313" s="34" t="s">
        <v>5</v>
      </c>
    </row>
    <row r="314" spans="2:4" ht="15.75" hidden="1" x14ac:dyDescent="0.25">
      <c r="B314" s="29"/>
      <c r="C314" s="30"/>
      <c r="D314" s="31" t="s">
        <v>5</v>
      </c>
    </row>
    <row r="315" spans="2:4" ht="15.75" hidden="1" x14ac:dyDescent="0.25">
      <c r="B315" s="32"/>
      <c r="C315" s="33"/>
      <c r="D315" s="34" t="s">
        <v>5</v>
      </c>
    </row>
    <row r="316" spans="2:4" ht="15.75" hidden="1" x14ac:dyDescent="0.25">
      <c r="B316" s="37"/>
      <c r="C316" s="30"/>
      <c r="D316" s="31" t="s">
        <v>5</v>
      </c>
    </row>
    <row r="317" spans="2:4" ht="15.75" hidden="1" customHeight="1" x14ac:dyDescent="0.25">
      <c r="B317" s="78"/>
      <c r="C317" s="33"/>
      <c r="D317" s="34" t="s">
        <v>5</v>
      </c>
    </row>
    <row r="318" spans="2:4" ht="15.75" hidden="1" x14ac:dyDescent="0.25">
      <c r="B318" s="29"/>
      <c r="C318" s="30"/>
      <c r="D318" s="31" t="s">
        <v>5</v>
      </c>
    </row>
    <row r="319" spans="2:4" ht="15.75" hidden="1" customHeight="1" x14ac:dyDescent="0.25">
      <c r="B319" s="77"/>
      <c r="C319" s="33"/>
      <c r="D319" s="34" t="s">
        <v>5</v>
      </c>
    </row>
    <row r="320" spans="2:4" ht="15.75" hidden="1" x14ac:dyDescent="0.25">
      <c r="B320" s="29"/>
      <c r="C320" s="30"/>
      <c r="D320" s="31" t="s">
        <v>5</v>
      </c>
    </row>
    <row r="321" spans="2:4" ht="15.75" hidden="1" customHeight="1" x14ac:dyDescent="0.25">
      <c r="B321" s="77"/>
      <c r="C321" s="33"/>
      <c r="D321" s="34" t="s">
        <v>5</v>
      </c>
    </row>
    <row r="322" spans="2:4" ht="15.75" hidden="1" x14ac:dyDescent="0.25">
      <c r="B322" s="29"/>
      <c r="C322" s="30"/>
      <c r="D322" s="31" t="s">
        <v>5</v>
      </c>
    </row>
    <row r="323" spans="2:4" ht="15.75" hidden="1" customHeight="1" x14ac:dyDescent="0.25">
      <c r="B323" s="77"/>
      <c r="C323" s="33"/>
      <c r="D323" s="34" t="s">
        <v>5</v>
      </c>
    </row>
    <row r="324" spans="2:4" ht="15.75" hidden="1" x14ac:dyDescent="0.25">
      <c r="B324" s="29"/>
      <c r="C324" s="30"/>
      <c r="D324" s="31" t="s">
        <v>5</v>
      </c>
    </row>
    <row r="325" spans="2:4" ht="15.75" hidden="1" customHeight="1" x14ac:dyDescent="0.25">
      <c r="B325" s="77"/>
      <c r="C325" s="33"/>
      <c r="D325" s="34" t="s">
        <v>5</v>
      </c>
    </row>
    <row r="326" spans="2:4" ht="15.75" hidden="1" x14ac:dyDescent="0.25">
      <c r="B326" s="29"/>
      <c r="C326" s="30"/>
      <c r="D326" s="31" t="s">
        <v>5</v>
      </c>
    </row>
    <row r="327" spans="2:4" ht="15.75" hidden="1" x14ac:dyDescent="0.25">
      <c r="B327" s="32"/>
      <c r="C327" s="33"/>
      <c r="D327" s="40" t="s">
        <v>5</v>
      </c>
    </row>
    <row r="328" spans="2:4" ht="15.75" hidden="1" x14ac:dyDescent="0.25">
      <c r="B328" s="29"/>
      <c r="C328" s="30"/>
      <c r="D328" s="31" t="s">
        <v>5</v>
      </c>
    </row>
    <row r="329" spans="2:4" ht="15.75" hidden="1" customHeight="1" x14ac:dyDescent="0.25">
      <c r="B329" s="77"/>
      <c r="C329" s="33"/>
      <c r="D329" s="34" t="s">
        <v>5</v>
      </c>
    </row>
    <row r="330" spans="2:4" ht="15.75" hidden="1" x14ac:dyDescent="0.25">
      <c r="B330" s="29"/>
      <c r="C330" s="30"/>
      <c r="D330" s="31" t="s">
        <v>5</v>
      </c>
    </row>
    <row r="331" spans="2:4" ht="15.75" hidden="1" customHeight="1" x14ac:dyDescent="0.25">
      <c r="B331" s="77"/>
      <c r="C331" s="33"/>
      <c r="D331" s="34" t="s">
        <v>5</v>
      </c>
    </row>
    <row r="332" spans="2:4" ht="15.75" hidden="1" x14ac:dyDescent="0.25">
      <c r="B332" s="29"/>
      <c r="C332" s="30"/>
      <c r="D332" s="31" t="s">
        <v>5</v>
      </c>
    </row>
    <row r="333" spans="2:4" ht="15.75" hidden="1" customHeight="1" x14ac:dyDescent="0.25">
      <c r="B333" s="77"/>
      <c r="C333" s="33"/>
      <c r="D333" s="34" t="s">
        <v>5</v>
      </c>
    </row>
    <row r="334" spans="2:4" ht="15.75" hidden="1" x14ac:dyDescent="0.25">
      <c r="B334" s="29"/>
      <c r="C334" s="30"/>
      <c r="D334" s="31" t="s">
        <v>5</v>
      </c>
    </row>
    <row r="335" spans="2:4" ht="15.75" hidden="1" customHeight="1" x14ac:dyDescent="0.25">
      <c r="B335" s="77"/>
      <c r="C335" s="33"/>
      <c r="D335" s="34" t="s">
        <v>5</v>
      </c>
    </row>
    <row r="336" spans="2:4" ht="15.75" hidden="1" x14ac:dyDescent="0.25">
      <c r="B336" s="29"/>
      <c r="C336" s="30"/>
      <c r="D336" s="31" t="s">
        <v>5</v>
      </c>
    </row>
    <row r="337" spans="1:4" ht="15.75" hidden="1" customHeight="1" x14ac:dyDescent="0.25">
      <c r="B337" s="92"/>
      <c r="C337" s="41"/>
      <c r="D337" s="42" t="s">
        <v>5</v>
      </c>
    </row>
    <row r="338" spans="1:4" x14ac:dyDescent="0.25">
      <c r="C338" s="35"/>
    </row>
    <row r="339" spans="1:4" ht="23.25" x14ac:dyDescent="0.35">
      <c r="A339" s="108" t="s">
        <v>14</v>
      </c>
      <c r="B339" s="108"/>
      <c r="C339" s="108"/>
      <c r="D339" s="108"/>
    </row>
    <row r="341" spans="1:4" ht="15.75" x14ac:dyDescent="0.25">
      <c r="B341" s="43" t="s">
        <v>58</v>
      </c>
      <c r="C341" s="44"/>
    </row>
    <row r="342" spans="1:4" ht="36" customHeight="1" x14ac:dyDescent="0.25">
      <c r="B342" s="93"/>
      <c r="C342" s="38"/>
    </row>
    <row r="345" spans="1:4" ht="15.75" x14ac:dyDescent="0.25">
      <c r="A345" s="28"/>
      <c r="B345" s="93"/>
      <c r="C345" s="38"/>
    </row>
  </sheetData>
  <mergeCells count="15">
    <mergeCell ref="B1:D1"/>
    <mergeCell ref="A101:B101"/>
    <mergeCell ref="A41:B41"/>
    <mergeCell ref="A46:B46"/>
    <mergeCell ref="A51:D51"/>
    <mergeCell ref="A63:B63"/>
    <mergeCell ref="A74:B74"/>
    <mergeCell ref="A80:B80"/>
    <mergeCell ref="A86:B86"/>
    <mergeCell ref="A92:B92"/>
    <mergeCell ref="A339:D339"/>
    <mergeCell ref="A109:B109"/>
    <mergeCell ref="A124:B124"/>
    <mergeCell ref="A130:B130"/>
    <mergeCell ref="A132:D132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fonda</cp:lastModifiedBy>
  <cp:lastPrinted>2022-04-13T02:57:06Z</cp:lastPrinted>
  <dcterms:created xsi:type="dcterms:W3CDTF">2012-01-10T03:47:27Z</dcterms:created>
  <dcterms:modified xsi:type="dcterms:W3CDTF">2022-04-13T03:42:50Z</dcterms:modified>
</cp:coreProperties>
</file>